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" yWindow="1272" windowWidth="11316" windowHeight="7728" tabRatio="822" firstSheet="2" activeTab="3"/>
  </bookViews>
  <sheets>
    <sheet name="temp" sheetId="1" state="hidden" r:id="rId1"/>
    <sheet name="pr" sheetId="2" state="hidden" r:id="rId2"/>
    <sheet name="главная страница" sheetId="3" r:id="rId3"/>
    <sheet name="104,105,106" sheetId="4" r:id="rId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3">'104,105,106'!$A$1:$P$58</definedName>
  </definedNames>
  <calcPr fullCalcOnLoad="1"/>
</workbook>
</file>

<file path=xl/sharedStrings.xml><?xml version="1.0" encoding="utf-8"?>
<sst xmlns="http://schemas.openxmlformats.org/spreadsheetml/2006/main" count="345" uniqueCount="299">
  <si>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</si>
  <si>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</si>
  <si>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</si>
  <si>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</si>
  <si>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</si>
  <si>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</si>
  <si>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</si>
  <si>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</si>
  <si>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</si>
  <si>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</si>
  <si>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</si>
  <si>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</si>
  <si>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</si>
  <si>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</si>
  <si>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</si>
  <si>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</si>
  <si>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</si>
  <si>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</si>
  <si>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</si>
  <si>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</si>
  <si>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</si>
  <si>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</si>
  <si>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</si>
  <si>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</si>
  <si>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</si>
  <si>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</si>
  <si>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</si>
  <si>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</si>
  <si>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</si>
  <si>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</si>
  <si>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Головний бухгалтер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</si>
  <si>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</si>
  <si>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</si>
  <si>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</si>
  <si>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</si>
  <si>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</si>
  <si>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</si>
  <si>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</si>
  <si>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</si>
  <si>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</si>
  <si>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</si>
  <si>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</si>
  <si>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</si>
  <si>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</si>
  <si>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</si>
  <si>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</si>
  <si>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</si>
  <si>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</si>
  <si>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</si>
  <si>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</si>
  <si>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</si>
  <si>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</si>
  <si>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</si>
  <si>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</si>
  <si>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</si>
  <si>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</si>
  <si>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</si>
  <si>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</si>
  <si>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</si>
  <si>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</si>
  <si>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</si>
  <si>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</si>
  <si>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</si>
  <si>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</si>
  <si>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</si>
  <si>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</si>
  <si>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</si>
  <si>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</si>
  <si>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</si>
  <si>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</si>
  <si>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</si>
  <si>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</si>
  <si>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</si>
  <si>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</si>
  <si>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</si>
  <si>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</si>
  <si>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</si>
  <si>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</si>
  <si>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</si>
  <si>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</si>
  <si>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</si>
  <si>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</si>
  <si>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</si>
  <si>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</si>
  <si>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</si>
  <si>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</si>
  <si>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</si>
  <si>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</si>
  <si>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</si>
  <si>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</si>
  <si>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</si>
  <si>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</si>
  <si>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</si>
  <si>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</si>
  <si>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</si>
  <si>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</si>
  <si>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</si>
  <si>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</si>
  <si>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</si>
  <si>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</si>
  <si>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</si>
  <si>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</si>
  <si>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</si>
  <si>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</si>
  <si>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</si>
  <si>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</si>
  <si>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</si>
  <si>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</si>
  <si>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</si>
  <si>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</si>
  <si>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</si>
  <si>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</si>
  <si>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</si>
  <si>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</si>
  <si>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</si>
  <si>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</si>
  <si>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</si>
  <si>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</si>
  <si>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</si>
  <si>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</si>
  <si>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</si>
  <si>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</si>
  <si>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</si>
  <si>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</si>
  <si>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</si>
  <si>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</si>
  <si>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</si>
  <si>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</si>
  <si>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</si>
  <si>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</si>
  <si>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</si>
  <si>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</si>
  <si>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</si>
  <si>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</si>
  <si>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</si>
  <si>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</si>
  <si>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</si>
  <si>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</si>
  <si>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</si>
  <si>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</si>
  <si>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</si>
  <si>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</si>
  <si>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</si>
  <si>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</si>
  <si>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</si>
  <si>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</si>
  <si>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</si>
  <si>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</si>
  <si>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</si>
  <si>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</si>
  <si>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</si>
  <si>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</si>
  <si>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</si>
  <si>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</si>
  <si>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</si>
  <si>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</si>
  <si>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</si>
  <si>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</si>
  <si>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</si>
  <si>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</si>
  <si>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</si>
  <si>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</si>
  <si>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</si>
  <si>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</si>
  <si>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</si>
  <si>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</si>
  <si>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</si>
  <si>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</si>
  <si>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</si>
  <si>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</si>
  <si>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</si>
  <si>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</si>
  <si>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</si>
  <si>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</si>
  <si>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</si>
  <si>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</si>
  <si>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</si>
  <si>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</si>
  <si>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</si>
  <si>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</si>
  <si>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</si>
  <si>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</si>
  <si>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</si>
  <si>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</si>
  <si>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</si>
  <si>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</si>
  <si>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</si>
  <si>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</si>
  <si>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</si>
  <si>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</si>
  <si>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</si>
  <si>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</si>
  <si>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</si>
  <si>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</si>
  <si>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</si>
  <si>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</si>
  <si>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</si>
  <si>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</si>
  <si>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</si>
  <si>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</si>
  <si>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</si>
  <si>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</si>
  <si>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</si>
  <si>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</si>
  <si>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</si>
  <si>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</si>
  <si>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</si>
  <si>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</si>
  <si>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</si>
  <si>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</si>
  <si>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</si>
  <si>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</si>
  <si>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</si>
  <si>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</si>
  <si>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</si>
  <si>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</si>
  <si>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</si>
  <si>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</si>
  <si>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</si>
  <si>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</si>
  <si>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</si>
  <si>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</si>
  <si>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</si>
  <si>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</si>
  <si>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</si>
  <si>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</si>
  <si>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</si>
  <si>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</si>
  <si>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</si>
  <si>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</si>
  <si>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</si>
  <si>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</si>
  <si>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</si>
  <si>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</si>
  <si>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</si>
  <si>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</si>
  <si>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</si>
  <si>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</si>
  <si>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</si>
  <si>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</si>
  <si>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</si>
  <si>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</si>
  <si>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</si>
  <si>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</si>
  <si>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</si>
  <si>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</si>
  <si>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</si>
  <si>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</si>
  <si>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</si>
  <si>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</si>
  <si>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</si>
  <si>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</si>
  <si>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</si>
  <si>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</si>
  <si>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</si>
  <si>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Питання, пропозиції або про помилки пишіть на форумі</t>
  </si>
  <si>
    <t>Разом на сторінці</t>
  </si>
  <si>
    <t xml:space="preserve">Эти строки на всех листах скрыты, просто отобразите их </t>
  </si>
  <si>
    <t>37339271</t>
  </si>
  <si>
    <t>І.В.Оніпко</t>
  </si>
  <si>
    <t>О.В.Кім</t>
  </si>
  <si>
    <t xml:space="preserve">Бухгалтер з основних засобів </t>
  </si>
  <si>
    <t>А.А.Кошман</t>
  </si>
  <si>
    <t>Бухгалтер з медикаментів</t>
  </si>
  <si>
    <t>Л.В.Поздняк</t>
  </si>
  <si>
    <t>Головний лікар</t>
  </si>
  <si>
    <t>кресло гинекол</t>
  </si>
  <si>
    <t>вешалка для одежды</t>
  </si>
  <si>
    <t>стол однотумб</t>
  </si>
  <si>
    <t>стулья мягкие</t>
  </si>
  <si>
    <t>Холодилльник Кодри</t>
  </si>
  <si>
    <t>здание фап</t>
  </si>
  <si>
    <t>ЕЛ.СЧЕТЧИК</t>
  </si>
  <si>
    <t>СТОЛ</t>
  </si>
  <si>
    <t>шкаф книжн</t>
  </si>
  <si>
    <t>биксы</t>
  </si>
  <si>
    <t>весы для взвешив</t>
  </si>
  <si>
    <t>облучатель ртутный</t>
  </si>
  <si>
    <t>сухожар</t>
  </si>
  <si>
    <t>кресло театр</t>
  </si>
  <si>
    <t>облучатель бактериц</t>
  </si>
  <si>
    <t>огнетушитель</t>
  </si>
  <si>
    <t>лампа солюкс</t>
  </si>
  <si>
    <t>1130323-324</t>
  </si>
  <si>
    <t>1130328-330</t>
  </si>
  <si>
    <t>1130331-332</t>
  </si>
  <si>
    <t>1130333-335</t>
  </si>
  <si>
    <t>1130343,1130519-527</t>
  </si>
  <si>
    <t>КНП  "Покровський районний Центр первинної медико-санітарної допомоги"</t>
  </si>
  <si>
    <t>інвентарний/ номенклатурний</t>
  </si>
  <si>
    <t>«31» грудня 2020 р.</t>
  </si>
  <si>
    <t>_________________ № ___________</t>
  </si>
  <si>
    <t>ПЕРЕЛІК МАЙНА</t>
  </si>
  <si>
    <t>Додаток №15</t>
  </si>
  <si>
    <t xml:space="preserve"> фельдшерського пункту села Солоне</t>
  </si>
  <si>
    <t>85360, Донецька область, Покровський район, село Солоне,  буд. 52</t>
  </si>
  <si>
    <t>Заступник голови Покровської районної ради</t>
  </si>
  <si>
    <t>Сажко С.М</t>
  </si>
  <si>
    <t>до листа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</si>
</sst>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10" xfId="0" applyNumberFormat="1" applyFont="1" applyBorder="1" applyAlignment="1" quotePrefix="1">
      <alignment horizontal="center" shrinkToFit="1"/>
    </xf>
    <xf numFmtId="0" fontId="3" fillId="0" borderId="10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NumberFormat="1" applyFont="1" applyBorder="1" applyAlignment="1" quotePrefix="1">
      <alignment horizontal="center" shrinkToFit="1"/>
    </xf>
    <xf numFmtId="2" fontId="16" fillId="0" borderId="10" xfId="0" applyNumberFormat="1" applyFont="1" applyBorder="1" applyAlignment="1">
      <alignment/>
    </xf>
    <xf numFmtId="0" fontId="14" fillId="32" borderId="12" xfId="0" applyFont="1" applyFill="1" applyBorder="1" applyAlignment="1">
      <alignment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2800350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125" defaultRowHeight="12.75"/>
  <cols>
    <col min="1" max="1" width="32.375" style="13" bestFit="1" customWidth="1"/>
    <col min="2" max="9" width="3.125" style="13" customWidth="1"/>
    <col min="10" max="11" width="9.125" style="13" customWidth="1"/>
    <col min="12" max="12" width="9.125" style="14" customWidth="1"/>
    <col min="13" max="13" width="5.625" style="14" customWidth="1"/>
    <col min="14" max="25" width="9.125" style="14" customWidth="1"/>
    <col min="26" max="16384" width="9.125" style="13" customWidth="1"/>
  </cols>
  <sheetData>
    <row r="5" spans="1:9" ht="17.25" customHeight="1">
      <c r="A5" s="15" t="s">
        <v>0</v>
      </c>
      <c r="B5" s="16" t="str">
        <f>LEFT('главная страница'!B4,1)</f>
        <v>3</v>
      </c>
      <c r="C5" s="16" t="str">
        <f>RIGHT(LEFT('главная страница'!$B$4,2),1)</f>
        <v>7</v>
      </c>
      <c r="D5" s="16" t="str">
        <f>RIGHT(LEFT('главная страница'!$B$4,3),1)</f>
        <v>3</v>
      </c>
      <c r="E5" s="16" t="str">
        <f>RIGHT(LEFT('главная страница'!$B$4,4),1)</f>
        <v>3</v>
      </c>
      <c r="F5" s="16" t="str">
        <f>RIGHT(LEFT('главная страница'!$B$4,5),1)</f>
        <v>9</v>
      </c>
      <c r="G5" s="16" t="str">
        <f>RIGHT(LEFT('главная страница'!$B$4,6),1)</f>
        <v>2</v>
      </c>
      <c r="H5" s="16" t="str">
        <f>RIGHT(LEFT('главная страница'!$B$4,7),1)</f>
        <v>7</v>
      </c>
      <c r="I5" s="16" t="str">
        <f>RIGHT('главная страница'!$B$4,1)</f>
        <v>1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50390625" style="0" customWidth="1"/>
    <col min="4" max="4" width="78.625" style="0" customWidth="1"/>
  </cols>
  <sheetData>
    <row r="1" spans="1:4" ht="17.25">
      <c r="A1" s="57" t="s">
        <v>31</v>
      </c>
      <c r="B1" s="58"/>
      <c r="C1" s="57" t="s">
        <v>32</v>
      </c>
      <c r="D1" s="58"/>
    </row>
    <row r="2" spans="1:4" ht="18">
      <c r="A2" s="17" t="s">
        <v>33</v>
      </c>
      <c r="B2" s="17" t="s">
        <v>34</v>
      </c>
      <c r="C2" s="17" t="s">
        <v>33</v>
      </c>
      <c r="D2" s="17" t="s">
        <v>34</v>
      </c>
    </row>
    <row r="3" spans="1:4" ht="18">
      <c r="A3" s="17">
        <v>1</v>
      </c>
      <c r="B3" s="17">
        <v>2</v>
      </c>
      <c r="C3" s="17">
        <v>3</v>
      </c>
      <c r="D3" s="17">
        <v>4</v>
      </c>
    </row>
    <row r="4" spans="1:4" ht="17.25">
      <c r="A4" s="57" t="s">
        <v>35</v>
      </c>
      <c r="B4" s="59"/>
      <c r="C4" s="59"/>
      <c r="D4" s="58"/>
    </row>
    <row r="5" spans="1:5" ht="18">
      <c r="A5" s="54">
        <v>10</v>
      </c>
      <c r="B5" s="54" t="s">
        <v>36</v>
      </c>
      <c r="C5" s="17">
        <v>101</v>
      </c>
      <c r="D5" s="18" t="s">
        <v>191</v>
      </c>
      <c r="E5" t="str">
        <f>CONCATENATE(C5," ",D5)</f>
        <v>101 Земельні ділянки</v>
      </c>
    </row>
    <row r="6" spans="1:5" ht="18">
      <c r="A6" s="55"/>
      <c r="B6" s="55"/>
      <c r="C6" s="17">
        <v>102</v>
      </c>
      <c r="D6" s="18" t="s">
        <v>192</v>
      </c>
      <c r="E6" t="str">
        <f aca="true" t="shared" si="0" ref="E6:E69">CONCATENATE(C6," ",D6)</f>
        <v>102 Капітальні витрати на поліпшення земель</v>
      </c>
    </row>
    <row r="7" spans="1:5" ht="18">
      <c r="A7" s="55"/>
      <c r="B7" s="55"/>
      <c r="C7" s="17">
        <v>103</v>
      </c>
      <c r="D7" s="18" t="s">
        <v>193</v>
      </c>
      <c r="E7" t="str">
        <f t="shared" si="0"/>
        <v>103 Будинки та споруди</v>
      </c>
    </row>
    <row r="8" spans="1:5" ht="18">
      <c r="A8" s="55"/>
      <c r="B8" s="55"/>
      <c r="C8" s="17">
        <v>104</v>
      </c>
      <c r="D8" s="18" t="s">
        <v>194</v>
      </c>
      <c r="E8" t="str">
        <f t="shared" si="0"/>
        <v>104 Машини та обладнання</v>
      </c>
    </row>
    <row r="9" spans="1:5" ht="18">
      <c r="A9" s="55"/>
      <c r="B9" s="55"/>
      <c r="C9" s="17">
        <v>105</v>
      </c>
      <c r="D9" s="18" t="s">
        <v>195</v>
      </c>
      <c r="E9" t="str">
        <f t="shared" si="0"/>
        <v>105 Транспортні засоби</v>
      </c>
    </row>
    <row r="10" spans="1:5" ht="18">
      <c r="A10" s="55"/>
      <c r="B10" s="55"/>
      <c r="C10" s="17">
        <v>106</v>
      </c>
      <c r="D10" s="18" t="s">
        <v>196</v>
      </c>
      <c r="E10" t="str">
        <f t="shared" si="0"/>
        <v>106 Інструменти, прилади та інвентар</v>
      </c>
    </row>
    <row r="11" spans="1:5" ht="18">
      <c r="A11" s="55"/>
      <c r="B11" s="55"/>
      <c r="C11" s="17">
        <v>107</v>
      </c>
      <c r="D11" s="18" t="s">
        <v>197</v>
      </c>
      <c r="E11" t="str">
        <f t="shared" si="0"/>
        <v>107 Робочі і продуктивні тварини</v>
      </c>
    </row>
    <row r="12" spans="1:5" ht="18">
      <c r="A12" s="55"/>
      <c r="B12" s="55"/>
      <c r="C12" s="17">
        <v>108</v>
      </c>
      <c r="D12" s="18" t="s">
        <v>198</v>
      </c>
      <c r="E12" t="str">
        <f t="shared" si="0"/>
        <v>108 Багаторічні насадження</v>
      </c>
    </row>
    <row r="13" spans="1:5" ht="18">
      <c r="A13" s="56"/>
      <c r="B13" s="56"/>
      <c r="C13" s="17">
        <v>109</v>
      </c>
      <c r="D13" s="18" t="s">
        <v>199</v>
      </c>
      <c r="E13" t="str">
        <f t="shared" si="0"/>
        <v>109 Інші основні засоби</v>
      </c>
    </row>
    <row r="14" spans="1:5" ht="18">
      <c r="A14" s="54">
        <v>11</v>
      </c>
      <c r="B14" s="54" t="s">
        <v>37</v>
      </c>
      <c r="C14" s="17">
        <v>111</v>
      </c>
      <c r="D14" s="18" t="s">
        <v>200</v>
      </c>
      <c r="E14" t="str">
        <f t="shared" si="0"/>
        <v>111 Музейні цінності, експонати зоопарків, виставок</v>
      </c>
    </row>
    <row r="15" spans="1:5" ht="18">
      <c r="A15" s="55"/>
      <c r="B15" s="55"/>
      <c r="C15" s="17">
        <v>112</v>
      </c>
      <c r="D15" s="18" t="s">
        <v>201</v>
      </c>
      <c r="E15" t="str">
        <f t="shared" si="0"/>
        <v>112 Бібліотечні фонди</v>
      </c>
    </row>
    <row r="16" spans="1:5" ht="18">
      <c r="A16" s="55"/>
      <c r="B16" s="55"/>
      <c r="C16" s="17">
        <v>113</v>
      </c>
      <c r="D16" s="18" t="s">
        <v>202</v>
      </c>
      <c r="E16" t="str">
        <f t="shared" si="0"/>
        <v>113 Малоцінні необоротні матеріальні активи</v>
      </c>
    </row>
    <row r="17" spans="1:5" ht="18">
      <c r="A17" s="55"/>
      <c r="B17" s="55"/>
      <c r="C17" s="17">
        <v>114</v>
      </c>
      <c r="D17" s="18" t="s">
        <v>203</v>
      </c>
      <c r="E17" t="str">
        <f t="shared" si="0"/>
        <v>114 Білизна, постільні речі, одяг та взуття</v>
      </c>
    </row>
    <row r="18" spans="1:5" ht="18">
      <c r="A18" s="55"/>
      <c r="B18" s="55"/>
      <c r="C18" s="17">
        <v>115</v>
      </c>
      <c r="D18" s="18" t="s">
        <v>204</v>
      </c>
      <c r="E18" t="str">
        <f t="shared" si="0"/>
        <v>115 Тимчасові нетитульні споруди</v>
      </c>
    </row>
    <row r="19" spans="1:5" ht="18">
      <c r="A19" s="55"/>
      <c r="B19" s="55"/>
      <c r="C19" s="17">
        <v>116</v>
      </c>
      <c r="D19" s="18" t="s">
        <v>205</v>
      </c>
      <c r="E19" t="str">
        <f t="shared" si="0"/>
        <v>116 Природні ресурси</v>
      </c>
    </row>
    <row r="20" spans="1:5" ht="18">
      <c r="A20" s="55"/>
      <c r="B20" s="55"/>
      <c r="C20" s="17">
        <v>117</v>
      </c>
      <c r="D20" s="18" t="s">
        <v>206</v>
      </c>
      <c r="E20" t="str">
        <f t="shared" si="0"/>
        <v>117 Інвентарна тара</v>
      </c>
    </row>
    <row r="21" spans="1:5" ht="18">
      <c r="A21" s="55"/>
      <c r="B21" s="55"/>
      <c r="C21" s="17">
        <v>118</v>
      </c>
      <c r="D21" s="18" t="s">
        <v>207</v>
      </c>
      <c r="E21" t="str">
        <f t="shared" si="0"/>
        <v>118 Матеріали довготривалого використання для наукових цілей</v>
      </c>
    </row>
    <row r="22" spans="1:5" ht="18">
      <c r="A22" s="56"/>
      <c r="B22" s="56"/>
      <c r="C22" s="17">
        <v>119</v>
      </c>
      <c r="D22" s="18" t="s">
        <v>38</v>
      </c>
      <c r="E22" t="str">
        <f t="shared" si="0"/>
        <v>119 Необоротні матеріальні активи спеціального призначення</v>
      </c>
    </row>
    <row r="23" spans="1:5" ht="18">
      <c r="A23" s="54">
        <v>12</v>
      </c>
      <c r="B23" s="54" t="s">
        <v>39</v>
      </c>
      <c r="C23" s="17">
        <v>121</v>
      </c>
      <c r="D23" s="18" t="s">
        <v>208</v>
      </c>
      <c r="E23" t="str">
        <f t="shared" si="0"/>
        <v>121 Авторські та суміжні з ними права</v>
      </c>
    </row>
    <row r="24" spans="1:5" ht="18">
      <c r="A24" s="56"/>
      <c r="B24" s="56"/>
      <c r="C24" s="17">
        <v>122</v>
      </c>
      <c r="D24" s="18" t="s">
        <v>212</v>
      </c>
      <c r="E24" t="str">
        <f t="shared" si="0"/>
        <v>122 Інші нематеріальні активи</v>
      </c>
    </row>
    <row r="25" spans="1:5" ht="18">
      <c r="A25" s="54">
        <v>13</v>
      </c>
      <c r="B25" s="54" t="s">
        <v>40</v>
      </c>
      <c r="C25" s="17">
        <v>131</v>
      </c>
      <c r="D25" s="18" t="s">
        <v>41</v>
      </c>
      <c r="E25" t="str">
        <f t="shared" si="0"/>
        <v>131 Знос основних засобів </v>
      </c>
    </row>
    <row r="26" spans="1:5" ht="18">
      <c r="A26" s="55"/>
      <c r="B26" s="55"/>
      <c r="C26" s="17">
        <v>132</v>
      </c>
      <c r="D26" s="18" t="s">
        <v>42</v>
      </c>
      <c r="E26" t="str">
        <f t="shared" si="0"/>
        <v>132 Знос інших необоротних матеріальних активів </v>
      </c>
    </row>
    <row r="27" spans="1:5" ht="18">
      <c r="A27" s="56"/>
      <c r="B27" s="56"/>
      <c r="C27" s="17">
        <v>133</v>
      </c>
      <c r="D27" s="18" t="s">
        <v>43</v>
      </c>
      <c r="E27" t="str">
        <f t="shared" si="0"/>
        <v>133 Накопичена амортизація нематеріальних активів</v>
      </c>
    </row>
    <row r="28" spans="1:5" ht="18">
      <c r="A28" s="54">
        <v>14</v>
      </c>
      <c r="B28" s="54" t="s">
        <v>44</v>
      </c>
      <c r="C28" s="17">
        <v>141</v>
      </c>
      <c r="D28" s="18" t="s">
        <v>209</v>
      </c>
      <c r="E28" t="str">
        <f t="shared" si="0"/>
        <v>141 Капітальні інвестиції в основні засоби</v>
      </c>
    </row>
    <row r="29" spans="1:5" ht="18">
      <c r="A29" s="55"/>
      <c r="B29" s="55"/>
      <c r="C29" s="17">
        <v>142</v>
      </c>
      <c r="D29" s="18" t="s">
        <v>210</v>
      </c>
      <c r="E29" t="str">
        <f t="shared" si="0"/>
        <v>142 Капітальні інвестиції в інші необоротні матеріальні активи</v>
      </c>
    </row>
    <row r="30" spans="1:5" ht="18">
      <c r="A30" s="56"/>
      <c r="B30" s="56"/>
      <c r="C30" s="17">
        <v>143</v>
      </c>
      <c r="D30" s="18" t="s">
        <v>211</v>
      </c>
      <c r="E30" t="str">
        <f t="shared" si="0"/>
        <v>143 Капітальні інвестиції в нематеріальні активи</v>
      </c>
    </row>
    <row r="31" spans="1:5" ht="18">
      <c r="A31" s="54">
        <v>15</v>
      </c>
      <c r="B31" s="54" t="s">
        <v>45</v>
      </c>
      <c r="C31" s="17">
        <v>151</v>
      </c>
      <c r="D31" s="18" t="s">
        <v>46</v>
      </c>
      <c r="E31" t="str">
        <f t="shared" si="0"/>
        <v>151 Довгострокові фінансові інвестиції у капітал підприємств</v>
      </c>
    </row>
    <row r="32" spans="1:5" ht="18">
      <c r="A32" s="56"/>
      <c r="B32" s="56"/>
      <c r="C32" s="17">
        <v>152</v>
      </c>
      <c r="D32" s="18" t="s">
        <v>47</v>
      </c>
      <c r="E32" t="str">
        <f t="shared" si="0"/>
        <v>152 Довгострокові фінансові інвестиції у цінні папери</v>
      </c>
    </row>
    <row r="33" spans="1:5" ht="17.25">
      <c r="A33" s="57" t="s">
        <v>48</v>
      </c>
      <c r="B33" s="59"/>
      <c r="C33" s="59"/>
      <c r="D33" s="58"/>
      <c r="E33" t="str">
        <f t="shared" si="0"/>
        <v> </v>
      </c>
    </row>
    <row r="34" spans="1:5" ht="18">
      <c r="A34" s="54">
        <v>20</v>
      </c>
      <c r="B34" s="54" t="s">
        <v>49</v>
      </c>
      <c r="C34" s="17">
        <v>201</v>
      </c>
      <c r="D34" s="18" t="s">
        <v>213</v>
      </c>
      <c r="E34" t="str">
        <f t="shared" si="0"/>
        <v>201 Сировина і матеріали</v>
      </c>
    </row>
    <row r="35" spans="1:5" ht="18">
      <c r="A35" s="55"/>
      <c r="B35" s="55"/>
      <c r="C35" s="17">
        <v>202</v>
      </c>
      <c r="D35" s="18" t="s">
        <v>214</v>
      </c>
      <c r="E35" t="str">
        <f t="shared" si="0"/>
        <v>202 Обладнання, конструкції і деталі до установки</v>
      </c>
    </row>
    <row r="36" spans="1:5" ht="18">
      <c r="A36" s="55"/>
      <c r="B36" s="55"/>
      <c r="C36" s="17">
        <v>203</v>
      </c>
      <c r="D36" s="18" t="s">
        <v>215</v>
      </c>
      <c r="E36" t="str">
        <f t="shared" si="0"/>
        <v>203 Спецобладнання для науково-дослідних робіт</v>
      </c>
    </row>
    <row r="37" spans="1:5" ht="18">
      <c r="A37" s="55"/>
      <c r="B37" s="55"/>
      <c r="C37" s="17">
        <v>204</v>
      </c>
      <c r="D37" s="18" t="s">
        <v>216</v>
      </c>
      <c r="E37" t="str">
        <f t="shared" si="0"/>
        <v>204 Будівельні матеріали</v>
      </c>
    </row>
    <row r="38" spans="1:5" ht="18">
      <c r="A38" s="56"/>
      <c r="B38" s="56"/>
      <c r="C38" s="17">
        <v>205</v>
      </c>
      <c r="D38" s="18" t="s">
        <v>217</v>
      </c>
      <c r="E38" t="str">
        <f t="shared" si="0"/>
        <v>205 Інші виробничі запаси</v>
      </c>
    </row>
    <row r="39" spans="1:5" ht="18">
      <c r="A39" s="54">
        <v>21</v>
      </c>
      <c r="B39" s="54" t="s">
        <v>50</v>
      </c>
      <c r="C39" s="17">
        <v>211</v>
      </c>
      <c r="D39" s="18" t="s">
        <v>218</v>
      </c>
      <c r="E39" t="str">
        <f t="shared" si="0"/>
        <v>211 Молодняк тварин на вирощуванні</v>
      </c>
    </row>
    <row r="40" spans="1:5" ht="18">
      <c r="A40" s="55"/>
      <c r="B40" s="55"/>
      <c r="C40" s="17">
        <v>212</v>
      </c>
      <c r="D40" s="18" t="s">
        <v>219</v>
      </c>
      <c r="E40" t="str">
        <f t="shared" si="0"/>
        <v>212 Тварини на відгодівлі</v>
      </c>
    </row>
    <row r="41" spans="1:5" ht="18">
      <c r="A41" s="55"/>
      <c r="B41" s="55"/>
      <c r="C41" s="17">
        <v>213</v>
      </c>
      <c r="D41" s="18" t="s">
        <v>220</v>
      </c>
      <c r="E41" t="str">
        <f t="shared" si="0"/>
        <v>213 Птиця</v>
      </c>
    </row>
    <row r="42" spans="1:5" ht="18">
      <c r="A42" s="55"/>
      <c r="B42" s="55"/>
      <c r="C42" s="17">
        <v>214</v>
      </c>
      <c r="D42" s="18" t="s">
        <v>221</v>
      </c>
      <c r="E42" t="str">
        <f t="shared" si="0"/>
        <v>214 Звірі</v>
      </c>
    </row>
    <row r="43" spans="1:5" ht="18">
      <c r="A43" s="55"/>
      <c r="B43" s="55"/>
      <c r="C43" s="17">
        <v>215</v>
      </c>
      <c r="D43" s="18" t="s">
        <v>222</v>
      </c>
      <c r="E43" t="str">
        <f t="shared" si="0"/>
        <v>215 Кролі</v>
      </c>
    </row>
    <row r="44" spans="1:5" ht="18">
      <c r="A44" s="55"/>
      <c r="B44" s="55"/>
      <c r="C44" s="17">
        <v>216</v>
      </c>
      <c r="D44" s="18" t="s">
        <v>223</v>
      </c>
      <c r="E44" t="str">
        <f t="shared" si="0"/>
        <v>216 Сім'ї бджіл</v>
      </c>
    </row>
    <row r="45" spans="1:5" ht="18">
      <c r="A45" s="55"/>
      <c r="B45" s="55"/>
      <c r="C45" s="17">
        <v>217</v>
      </c>
      <c r="D45" s="18" t="s">
        <v>224</v>
      </c>
      <c r="E45" t="str">
        <f t="shared" si="0"/>
        <v>217 Доросла худоба, вибракувана з основного стада</v>
      </c>
    </row>
    <row r="46" spans="1:5" ht="18">
      <c r="A46" s="56"/>
      <c r="B46" s="56"/>
      <c r="C46" s="17">
        <v>218</v>
      </c>
      <c r="D46" s="18" t="s">
        <v>225</v>
      </c>
      <c r="E46" t="str">
        <f t="shared" si="0"/>
        <v>218 Худоба, прийнята від населення для реалізації</v>
      </c>
    </row>
    <row r="47" spans="1:5" ht="18">
      <c r="A47" s="54">
        <v>22</v>
      </c>
      <c r="B47" s="54" t="s">
        <v>51</v>
      </c>
      <c r="C47" s="17">
        <v>221</v>
      </c>
      <c r="D47" s="18" t="s">
        <v>51</v>
      </c>
      <c r="E47" t="str">
        <f t="shared" si="0"/>
        <v>221 Малоцінні та швидкозношувані предмети</v>
      </c>
    </row>
    <row r="48" spans="1:5" ht="18">
      <c r="A48" s="56"/>
      <c r="B48" s="56"/>
      <c r="C48" s="17">
        <v>222</v>
      </c>
      <c r="D48" s="18" t="s">
        <v>52</v>
      </c>
      <c r="E48" t="str">
        <f t="shared" si="0"/>
        <v>222 Малоцінні та швидкозношувані предмети спеціального призначення</v>
      </c>
    </row>
    <row r="49" spans="1:5" ht="18">
      <c r="A49" s="54">
        <v>23</v>
      </c>
      <c r="B49" s="54" t="s">
        <v>53</v>
      </c>
      <c r="C49" s="17">
        <v>231</v>
      </c>
      <c r="D49" s="18" t="s">
        <v>226</v>
      </c>
      <c r="E49" t="str">
        <f t="shared" si="0"/>
        <v>231 Матеріали для навчальних, наукових та інших цілей</v>
      </c>
    </row>
    <row r="50" spans="1:5" ht="18">
      <c r="A50" s="55"/>
      <c r="B50" s="55"/>
      <c r="C50" s="17">
        <v>232</v>
      </c>
      <c r="D50" s="18" t="s">
        <v>227</v>
      </c>
      <c r="E50" t="str">
        <f t="shared" si="0"/>
        <v>232 Продукти харчування</v>
      </c>
    </row>
    <row r="51" spans="1:5" ht="18">
      <c r="A51" s="55"/>
      <c r="B51" s="55"/>
      <c r="C51" s="17">
        <v>233</v>
      </c>
      <c r="D51" s="18" t="s">
        <v>228</v>
      </c>
      <c r="E51" t="str">
        <f t="shared" si="0"/>
        <v>233 Медикаменти і перев'язувальні засоби</v>
      </c>
    </row>
    <row r="52" spans="1:5" ht="18">
      <c r="A52" s="55"/>
      <c r="B52" s="55"/>
      <c r="C52" s="17">
        <v>234</v>
      </c>
      <c r="D52" s="18" t="s">
        <v>229</v>
      </c>
      <c r="E52" t="str">
        <f t="shared" si="0"/>
        <v>234 Господарські матеріали і канцелярське приладдя</v>
      </c>
    </row>
    <row r="53" spans="1:5" ht="18">
      <c r="A53" s="55"/>
      <c r="B53" s="55"/>
      <c r="C53" s="17">
        <v>235</v>
      </c>
      <c r="D53" s="18" t="s">
        <v>230</v>
      </c>
      <c r="E53" t="str">
        <f t="shared" si="0"/>
        <v>235 Паливо, горючі і мастильні матеріали</v>
      </c>
    </row>
    <row r="54" spans="1:5" ht="18">
      <c r="A54" s="55"/>
      <c r="B54" s="55"/>
      <c r="C54" s="17">
        <v>236</v>
      </c>
      <c r="D54" s="18" t="s">
        <v>231</v>
      </c>
      <c r="E54" t="str">
        <f t="shared" si="0"/>
        <v>236 Тара</v>
      </c>
    </row>
    <row r="55" spans="1:5" ht="18">
      <c r="A55" s="55"/>
      <c r="B55" s="55"/>
      <c r="C55" s="17">
        <v>237</v>
      </c>
      <c r="D55" s="18" t="s">
        <v>232</v>
      </c>
      <c r="E55" t="str">
        <f t="shared" si="0"/>
        <v>237 Матеріали в дорозі</v>
      </c>
    </row>
    <row r="56" spans="1:5" ht="18">
      <c r="A56" s="55"/>
      <c r="B56" s="55"/>
      <c r="C56" s="17">
        <v>238</v>
      </c>
      <c r="D56" s="18" t="s">
        <v>233</v>
      </c>
      <c r="E56" t="str">
        <f t="shared" si="0"/>
        <v>238 Запасні частини до транспортних засобів, машин і обладнання</v>
      </c>
    </row>
    <row r="57" spans="1:5" ht="18">
      <c r="A57" s="56"/>
      <c r="B57" s="56"/>
      <c r="C57" s="17">
        <v>239</v>
      </c>
      <c r="D57" s="18" t="s">
        <v>234</v>
      </c>
      <c r="E57" t="str">
        <f t="shared" si="0"/>
        <v>239 Інші матеріали</v>
      </c>
    </row>
    <row r="58" spans="1:5" ht="18">
      <c r="A58" s="17">
        <v>24</v>
      </c>
      <c r="B58" s="17" t="s">
        <v>54</v>
      </c>
      <c r="C58" s="17">
        <v>241</v>
      </c>
      <c r="D58" s="18" t="s">
        <v>235</v>
      </c>
      <c r="E58" t="str">
        <f t="shared" si="0"/>
        <v>241 Вироби виробничих (навчальних) майстерень</v>
      </c>
    </row>
    <row r="59" spans="1:5" ht="54">
      <c r="A59" s="17">
        <v>25</v>
      </c>
      <c r="B59" s="17" t="s">
        <v>55</v>
      </c>
      <c r="C59" s="17">
        <v>251</v>
      </c>
      <c r="D59" s="18" t="s">
        <v>236</v>
      </c>
      <c r="E59" t="str">
        <f t="shared" si="0"/>
        <v>251 Продукція підсобних (навчальних) сільських господарств</v>
      </c>
    </row>
    <row r="60" spans="1:5" ht="18">
      <c r="A60" s="54">
        <v>26</v>
      </c>
      <c r="B60" s="54" t="s">
        <v>56</v>
      </c>
      <c r="C60" s="17">
        <v>261</v>
      </c>
      <c r="D60" s="18" t="s">
        <v>56</v>
      </c>
      <c r="E60" t="str">
        <f t="shared" si="0"/>
        <v>261 Запаси для розподілу, передачі, продажу</v>
      </c>
    </row>
    <row r="61" spans="1:5" ht="18">
      <c r="A61" s="56"/>
      <c r="B61" s="56"/>
      <c r="C61" s="17">
        <v>262</v>
      </c>
      <c r="D61" s="18" t="s">
        <v>57</v>
      </c>
      <c r="E61" t="str">
        <f t="shared" si="0"/>
        <v>262 Державні матеріальні резерви та запаси</v>
      </c>
    </row>
    <row r="62" spans="1:5" ht="17.25">
      <c r="A62" s="57" t="s">
        <v>237</v>
      </c>
      <c r="B62" s="59"/>
      <c r="C62" s="59"/>
      <c r="D62" s="58"/>
      <c r="E62" t="str">
        <f t="shared" si="0"/>
        <v> </v>
      </c>
    </row>
    <row r="63" spans="1:5" ht="18">
      <c r="A63" s="54">
        <v>30</v>
      </c>
      <c r="B63" s="54" t="s">
        <v>58</v>
      </c>
      <c r="C63" s="17">
        <v>301</v>
      </c>
      <c r="D63" s="18" t="s">
        <v>238</v>
      </c>
      <c r="E63" t="str">
        <f t="shared" si="0"/>
        <v>301 Каса в національній валюті</v>
      </c>
    </row>
    <row r="64" spans="1:5" ht="18">
      <c r="A64" s="56"/>
      <c r="B64" s="56"/>
      <c r="C64" s="17">
        <v>302</v>
      </c>
      <c r="D64" s="18" t="s">
        <v>239</v>
      </c>
      <c r="E64" t="str">
        <f t="shared" si="0"/>
        <v>302 Каса в іноземній валюті</v>
      </c>
    </row>
    <row r="65" spans="1:5" ht="18">
      <c r="A65" s="54">
        <v>31</v>
      </c>
      <c r="B65" s="60" t="s">
        <v>59</v>
      </c>
      <c r="C65" s="17">
        <v>311</v>
      </c>
      <c r="D65" s="18" t="s">
        <v>240</v>
      </c>
      <c r="E65" t="str">
        <f t="shared" si="0"/>
        <v>311 Поточні рахунки на видатки установи</v>
      </c>
    </row>
    <row r="66" spans="1:5" ht="18">
      <c r="A66" s="55"/>
      <c r="B66" s="61"/>
      <c r="C66" s="17">
        <v>312</v>
      </c>
      <c r="D66" s="18" t="s">
        <v>241</v>
      </c>
      <c r="E66" t="str">
        <f t="shared" si="0"/>
        <v>312 Поточні рахунки для переведення підвідомчим установам</v>
      </c>
    </row>
    <row r="67" spans="1:5" ht="18">
      <c r="A67" s="55"/>
      <c r="B67" s="61"/>
      <c r="C67" s="17">
        <v>313</v>
      </c>
      <c r="D67" s="18" t="s">
        <v>242</v>
      </c>
      <c r="E67" t="str">
        <f t="shared" si="0"/>
        <v>313 Поточні рахунки для обліку коштів, отриманих як плата за послуги</v>
      </c>
    </row>
    <row r="68" spans="1:5" ht="36">
      <c r="A68" s="55"/>
      <c r="B68" s="61"/>
      <c r="C68" s="17">
        <v>314</v>
      </c>
      <c r="D68" s="18" t="s">
        <v>243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8">
      <c r="A69" s="55"/>
      <c r="B69" s="61"/>
      <c r="C69" s="17">
        <v>315</v>
      </c>
      <c r="D69" s="18" t="s">
        <v>244</v>
      </c>
      <c r="E69" t="str">
        <f t="shared" si="0"/>
        <v>315 Поточні рахунки для обліку депозитних сум</v>
      </c>
    </row>
    <row r="70" spans="1:5" ht="18">
      <c r="A70" s="55"/>
      <c r="B70" s="61"/>
      <c r="C70" s="17">
        <v>316</v>
      </c>
      <c r="D70" s="18" t="s">
        <v>245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8">
      <c r="A71" s="55"/>
      <c r="B71" s="61"/>
      <c r="C71" s="17">
        <v>318</v>
      </c>
      <c r="D71" s="18" t="s">
        <v>246</v>
      </c>
      <c r="E71" t="str">
        <f t="shared" si="1"/>
        <v>318 Поточні рахунки в іноземній валюті</v>
      </c>
    </row>
    <row r="72" spans="1:5" ht="18">
      <c r="A72" s="56"/>
      <c r="B72" s="62"/>
      <c r="C72" s="17">
        <v>319</v>
      </c>
      <c r="D72" s="18" t="s">
        <v>247</v>
      </c>
      <c r="E72" t="str">
        <f t="shared" si="1"/>
        <v>319 Інші поточні рахунки</v>
      </c>
    </row>
    <row r="73" spans="1:5" ht="18">
      <c r="A73" s="54">
        <v>32</v>
      </c>
      <c r="B73" s="60" t="s">
        <v>60</v>
      </c>
      <c r="C73" s="17">
        <v>321</v>
      </c>
      <c r="D73" s="18" t="s">
        <v>248</v>
      </c>
      <c r="E73" t="str">
        <f t="shared" si="1"/>
        <v>321 Реєстраційні рахунки</v>
      </c>
    </row>
    <row r="74" spans="1:5" ht="18">
      <c r="A74" s="55"/>
      <c r="B74" s="61"/>
      <c r="C74" s="17">
        <v>322</v>
      </c>
      <c r="D74" s="18" t="s">
        <v>249</v>
      </c>
      <c r="E74" t="str">
        <f t="shared" si="1"/>
        <v>322 Особові рахунки</v>
      </c>
    </row>
    <row r="75" spans="1:5" ht="36">
      <c r="A75" s="55"/>
      <c r="B75" s="61"/>
      <c r="C75" s="17">
        <v>323</v>
      </c>
      <c r="D75" s="18" t="s">
        <v>250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6">
      <c r="A76" s="55"/>
      <c r="B76" s="61"/>
      <c r="C76" s="17">
        <v>324</v>
      </c>
      <c r="D76" s="18" t="s">
        <v>251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8">
      <c r="A77" s="55"/>
      <c r="B77" s="61"/>
      <c r="C77" s="17">
        <v>325</v>
      </c>
      <c r="D77" s="18" t="s">
        <v>252</v>
      </c>
      <c r="E77" t="str">
        <f t="shared" si="1"/>
        <v>325 Спеціальні реєстраційні рахунки для обліку депозитних сум</v>
      </c>
    </row>
    <row r="78" spans="1:5" ht="36">
      <c r="A78" s="55"/>
      <c r="B78" s="61"/>
      <c r="C78" s="17">
        <v>326</v>
      </c>
      <c r="D78" s="18" t="s">
        <v>253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6">
      <c r="A79" s="55"/>
      <c r="B79" s="61"/>
      <c r="C79" s="17">
        <v>327</v>
      </c>
      <c r="D79" s="18" t="s">
        <v>254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8">
      <c r="A80" s="56"/>
      <c r="B80" s="62"/>
      <c r="C80" s="17">
        <v>328</v>
      </c>
      <c r="D80" s="18" t="s">
        <v>61</v>
      </c>
      <c r="E80" t="str">
        <f t="shared" si="1"/>
        <v>328 Інші рахунки в казначействі </v>
      </c>
    </row>
    <row r="81" spans="1:5" ht="18">
      <c r="A81" s="54">
        <v>33</v>
      </c>
      <c r="B81" s="54" t="s">
        <v>62</v>
      </c>
      <c r="C81" s="17">
        <v>331</v>
      </c>
      <c r="D81" s="18" t="s">
        <v>63</v>
      </c>
      <c r="E81" t="str">
        <f t="shared" si="1"/>
        <v>331 Грошові документи в національній валюті </v>
      </c>
    </row>
    <row r="82" spans="1:5" ht="18">
      <c r="A82" s="55"/>
      <c r="B82" s="55"/>
      <c r="C82" s="17">
        <v>332</v>
      </c>
      <c r="D82" s="18" t="s">
        <v>64</v>
      </c>
      <c r="E82" t="str">
        <f t="shared" si="1"/>
        <v>332 Грошові документи в іноземній валюті </v>
      </c>
    </row>
    <row r="83" spans="1:5" ht="18">
      <c r="A83" s="55"/>
      <c r="B83" s="55"/>
      <c r="C83" s="17">
        <v>333</v>
      </c>
      <c r="D83" s="18" t="s">
        <v>65</v>
      </c>
      <c r="E83" t="str">
        <f t="shared" si="1"/>
        <v>333 Грошові кошти в дорозі в національній валюті </v>
      </c>
    </row>
    <row r="84" spans="1:5" ht="18">
      <c r="A84" s="56"/>
      <c r="B84" s="56"/>
      <c r="C84" s="17">
        <v>334</v>
      </c>
      <c r="D84" s="18" t="s">
        <v>66</v>
      </c>
      <c r="E84" t="str">
        <f t="shared" si="1"/>
        <v>334 Грошові кошти в дорозі в іноземній валюті </v>
      </c>
    </row>
    <row r="85" spans="1:5" ht="18">
      <c r="A85" s="54">
        <v>34</v>
      </c>
      <c r="B85" s="54" t="s">
        <v>67</v>
      </c>
      <c r="C85" s="17">
        <v>341</v>
      </c>
      <c r="D85" s="18" t="s">
        <v>68</v>
      </c>
      <c r="E85" t="str">
        <f t="shared" si="1"/>
        <v>341 Векселі, одержані в національній валюті </v>
      </c>
    </row>
    <row r="86" spans="1:5" ht="18">
      <c r="A86" s="56"/>
      <c r="B86" s="56"/>
      <c r="C86" s="17">
        <v>342</v>
      </c>
      <c r="D86" s="18" t="s">
        <v>69</v>
      </c>
      <c r="E86" t="str">
        <f t="shared" si="1"/>
        <v>342 Векселі, одержані в іноземній валюті </v>
      </c>
    </row>
    <row r="87" spans="1:5" ht="54">
      <c r="A87" s="17">
        <v>35</v>
      </c>
      <c r="B87" s="17" t="s">
        <v>70</v>
      </c>
      <c r="C87" s="17">
        <v>351</v>
      </c>
      <c r="D87" s="18" t="s">
        <v>71</v>
      </c>
      <c r="E87" t="str">
        <f t="shared" si="1"/>
        <v>351 Розрахунки із замовниками з авансів на науково-дослідні роботи </v>
      </c>
    </row>
    <row r="88" spans="1:5" ht="18">
      <c r="A88" s="54">
        <v>36</v>
      </c>
      <c r="B88" s="54" t="s">
        <v>72</v>
      </c>
      <c r="C88" s="17">
        <v>361</v>
      </c>
      <c r="D88" s="18" t="s">
        <v>73</v>
      </c>
      <c r="E88" t="str">
        <f t="shared" si="1"/>
        <v>361 Розрахунки в порядку планових платежів </v>
      </c>
    </row>
    <row r="89" spans="1:5" ht="18">
      <c r="A89" s="55"/>
      <c r="B89" s="55"/>
      <c r="C89" s="17">
        <v>362</v>
      </c>
      <c r="D89" s="18" t="s">
        <v>74</v>
      </c>
      <c r="E89" t="str">
        <f t="shared" si="1"/>
        <v>362 Розрахунки з підзвітними особами </v>
      </c>
    </row>
    <row r="90" spans="1:5" ht="18">
      <c r="A90" s="55"/>
      <c r="B90" s="55"/>
      <c r="C90" s="17">
        <v>363</v>
      </c>
      <c r="D90" s="18" t="s">
        <v>75</v>
      </c>
      <c r="E90" t="str">
        <f t="shared" si="1"/>
        <v>363 Розрахунки з відшкодування завданих збитків </v>
      </c>
    </row>
    <row r="91" spans="1:5" ht="18">
      <c r="A91" s="55"/>
      <c r="B91" s="55"/>
      <c r="C91" s="17">
        <v>364</v>
      </c>
      <c r="D91" s="18" t="s">
        <v>76</v>
      </c>
      <c r="E91" t="str">
        <f t="shared" si="1"/>
        <v>364 Розрахунки з іншими дебіторами </v>
      </c>
    </row>
    <row r="92" spans="1:5" ht="18">
      <c r="A92" s="55"/>
      <c r="B92" s="55"/>
      <c r="C92" s="17">
        <v>365</v>
      </c>
      <c r="D92" s="18" t="s">
        <v>77</v>
      </c>
      <c r="E92" t="str">
        <f t="shared" si="1"/>
        <v>365 Розрахунки з державними цільовими фондами</v>
      </c>
    </row>
    <row r="93" spans="1:5" ht="18">
      <c r="A93" s="56"/>
      <c r="B93" s="56"/>
      <c r="C93" s="17">
        <v>366</v>
      </c>
      <c r="D93" s="18" t="s">
        <v>78</v>
      </c>
      <c r="E93" t="str">
        <f t="shared" si="1"/>
        <v>366 Розрахунки зі спільної діяльності</v>
      </c>
    </row>
    <row r="94" spans="1:5" ht="36">
      <c r="A94" s="17">
        <v>37</v>
      </c>
      <c r="B94" s="17" t="s">
        <v>79</v>
      </c>
      <c r="C94" s="17">
        <v>371</v>
      </c>
      <c r="D94" s="18" t="s">
        <v>80</v>
      </c>
      <c r="E94" t="str">
        <f t="shared" si="1"/>
        <v>371 Поточні фінансові інвестиції у цінні папери</v>
      </c>
    </row>
    <row r="95" spans="1:5" ht="17.25">
      <c r="A95" s="57" t="s">
        <v>81</v>
      </c>
      <c r="B95" s="59"/>
      <c r="C95" s="59"/>
      <c r="D95" s="58"/>
      <c r="E95" t="str">
        <f t="shared" si="1"/>
        <v> </v>
      </c>
    </row>
    <row r="96" spans="1:5" ht="18">
      <c r="A96" s="54">
        <v>40</v>
      </c>
      <c r="B96" s="54" t="s">
        <v>82</v>
      </c>
      <c r="C96" s="17">
        <v>401</v>
      </c>
      <c r="D96" s="18" t="s">
        <v>83</v>
      </c>
      <c r="E96" t="str">
        <f t="shared" si="1"/>
        <v>401 Фонд у необоротних активах за їх видами </v>
      </c>
    </row>
    <row r="97" spans="1:5" ht="18">
      <c r="A97" s="56"/>
      <c r="B97" s="56"/>
      <c r="C97" s="17">
        <v>402</v>
      </c>
      <c r="D97" s="18" t="s">
        <v>84</v>
      </c>
      <c r="E97" t="str">
        <f t="shared" si="1"/>
        <v>402 Фонд у незавершеному капітальному будівництві </v>
      </c>
    </row>
    <row r="98" spans="1:5" ht="72">
      <c r="A98" s="17">
        <v>41</v>
      </c>
      <c r="B98" s="17" t="s">
        <v>85</v>
      </c>
      <c r="C98" s="17">
        <v>411</v>
      </c>
      <c r="D98" s="18" t="s">
        <v>86</v>
      </c>
      <c r="E98" t="str">
        <f t="shared" si="1"/>
        <v>411 Фонд у малоцінних та швидкозношуваних предметах за їх видами </v>
      </c>
    </row>
    <row r="99" spans="1:5" ht="18">
      <c r="A99" s="54">
        <v>42</v>
      </c>
      <c r="B99" s="54" t="s">
        <v>87</v>
      </c>
      <c r="C99" s="17">
        <v>421</v>
      </c>
      <c r="D99" s="18" t="s">
        <v>88</v>
      </c>
      <c r="E99" t="str">
        <f t="shared" si="1"/>
        <v>421 Фонд у капіталі підприємств</v>
      </c>
    </row>
    <row r="100" spans="1:5" ht="18">
      <c r="A100" s="56"/>
      <c r="B100" s="56"/>
      <c r="C100" s="17">
        <v>422</v>
      </c>
      <c r="D100" s="18" t="s">
        <v>89</v>
      </c>
      <c r="E100" t="str">
        <f t="shared" si="1"/>
        <v>422 Фонд у фінансових інвестиціях у цінні папери</v>
      </c>
    </row>
    <row r="101" spans="1:5" ht="18">
      <c r="A101" s="54">
        <v>43</v>
      </c>
      <c r="B101" s="54" t="s">
        <v>90</v>
      </c>
      <c r="C101" s="17">
        <v>431</v>
      </c>
      <c r="D101" s="18" t="s">
        <v>91</v>
      </c>
      <c r="E101" t="str">
        <f t="shared" si="1"/>
        <v>431 Результат виконання кошторису за загальним фондом </v>
      </c>
    </row>
    <row r="102" spans="1:5" ht="18">
      <c r="A102" s="56"/>
      <c r="B102" s="56"/>
      <c r="C102" s="17">
        <v>432</v>
      </c>
      <c r="D102" s="18" t="s">
        <v>92</v>
      </c>
      <c r="E102" t="str">
        <f t="shared" si="1"/>
        <v>432 Результат виконання кошторису за спеціальним фондом </v>
      </c>
    </row>
    <row r="103" spans="1:5" ht="18">
      <c r="A103" s="54">
        <v>44</v>
      </c>
      <c r="B103" s="54" t="s">
        <v>93</v>
      </c>
      <c r="C103" s="17">
        <v>441</v>
      </c>
      <c r="D103" s="18" t="s">
        <v>94</v>
      </c>
      <c r="E103" t="str">
        <f t="shared" si="1"/>
        <v>441 Дооцінка (уцінка) необоротних активів </v>
      </c>
    </row>
    <row r="104" spans="1:5" ht="18">
      <c r="A104" s="56"/>
      <c r="B104" s="56"/>
      <c r="C104" s="17">
        <v>442</v>
      </c>
      <c r="D104" s="18" t="s">
        <v>95</v>
      </c>
      <c r="E104" t="str">
        <f t="shared" si="1"/>
        <v>442 Інший капітал у дооцінках </v>
      </c>
    </row>
    <row r="105" spans="1:5" ht="17.25">
      <c r="A105" s="57" t="s">
        <v>96</v>
      </c>
      <c r="B105" s="59"/>
      <c r="C105" s="59"/>
      <c r="D105" s="58"/>
      <c r="E105" t="str">
        <f t="shared" si="1"/>
        <v> </v>
      </c>
    </row>
    <row r="106" spans="1:5" ht="18">
      <c r="A106" s="54">
        <v>50</v>
      </c>
      <c r="B106" s="54" t="s">
        <v>97</v>
      </c>
      <c r="C106" s="17">
        <v>501</v>
      </c>
      <c r="D106" s="18" t="s">
        <v>98</v>
      </c>
      <c r="E106" t="str">
        <f t="shared" si="1"/>
        <v>501 Довгострокові кредити банків </v>
      </c>
    </row>
    <row r="107" spans="1:5" ht="18">
      <c r="A107" s="55"/>
      <c r="B107" s="55"/>
      <c r="C107" s="17">
        <v>502</v>
      </c>
      <c r="D107" s="18" t="s">
        <v>99</v>
      </c>
      <c r="E107" t="str">
        <f t="shared" si="1"/>
        <v>502 Відстрочені довгострокові кредити банків </v>
      </c>
    </row>
    <row r="108" spans="1:5" ht="18">
      <c r="A108" s="56"/>
      <c r="B108" s="56"/>
      <c r="C108" s="17">
        <v>503</v>
      </c>
      <c r="D108" s="18" t="s">
        <v>100</v>
      </c>
      <c r="E108" t="str">
        <f t="shared" si="1"/>
        <v>503 Інші довгострокові позики </v>
      </c>
    </row>
    <row r="109" spans="1:5" ht="36">
      <c r="A109" s="17">
        <v>51</v>
      </c>
      <c r="B109" s="17" t="s">
        <v>101</v>
      </c>
      <c r="C109" s="17">
        <v>511</v>
      </c>
      <c r="D109" s="18" t="s">
        <v>102</v>
      </c>
      <c r="E109" t="str">
        <f t="shared" si="1"/>
        <v>511 Видані довгострокові векселі </v>
      </c>
    </row>
    <row r="110" spans="1:5" ht="54">
      <c r="A110" s="17">
        <v>52</v>
      </c>
      <c r="B110" s="17" t="s">
        <v>103</v>
      </c>
      <c r="C110" s="17">
        <v>521</v>
      </c>
      <c r="D110" s="18" t="s">
        <v>103</v>
      </c>
      <c r="E110" t="str">
        <f t="shared" si="1"/>
        <v>521 Інші довгострокові фінансові зобов'язання </v>
      </c>
    </row>
    <row r="111" spans="1:5" ht="17.25">
      <c r="A111" s="57" t="s">
        <v>104</v>
      </c>
      <c r="B111" s="59"/>
      <c r="C111" s="59"/>
      <c r="D111" s="58"/>
      <c r="E111" t="str">
        <f t="shared" si="1"/>
        <v> </v>
      </c>
    </row>
    <row r="112" spans="1:5" ht="18">
      <c r="A112" s="54">
        <v>60</v>
      </c>
      <c r="B112" s="54" t="s">
        <v>105</v>
      </c>
      <c r="C112" s="17">
        <v>601</v>
      </c>
      <c r="D112" s="18" t="s">
        <v>106</v>
      </c>
      <c r="E112" t="str">
        <f t="shared" si="1"/>
        <v>601 Короткострокові кредити банків </v>
      </c>
    </row>
    <row r="113" spans="1:5" ht="18">
      <c r="A113" s="55"/>
      <c r="B113" s="55"/>
      <c r="C113" s="17">
        <v>602</v>
      </c>
      <c r="D113" s="18" t="s">
        <v>107</v>
      </c>
      <c r="E113" t="str">
        <f t="shared" si="1"/>
        <v>602 Відстрочені короткострокові кредити банків </v>
      </c>
    </row>
    <row r="114" spans="1:5" ht="18">
      <c r="A114" s="55"/>
      <c r="B114" s="55"/>
      <c r="C114" s="17">
        <v>603</v>
      </c>
      <c r="D114" s="18" t="s">
        <v>108</v>
      </c>
      <c r="E114" t="str">
        <f t="shared" si="1"/>
        <v>603 Інші короткострокові позики </v>
      </c>
    </row>
    <row r="115" spans="1:5" ht="18">
      <c r="A115" s="56"/>
      <c r="B115" s="56"/>
      <c r="C115" s="17">
        <v>604</v>
      </c>
      <c r="D115" s="18" t="s">
        <v>109</v>
      </c>
      <c r="E115" t="str">
        <f t="shared" si="1"/>
        <v>604 Прострочені позики </v>
      </c>
    </row>
    <row r="116" spans="1:5" ht="18">
      <c r="A116" s="54">
        <v>61</v>
      </c>
      <c r="B116" s="54" t="s">
        <v>110</v>
      </c>
      <c r="C116" s="17">
        <v>611</v>
      </c>
      <c r="D116" s="18" t="s">
        <v>111</v>
      </c>
      <c r="E116" t="str">
        <f t="shared" si="1"/>
        <v>611 Поточна заборгованість за довгостроковими позиками </v>
      </c>
    </row>
    <row r="117" spans="1:5" ht="18">
      <c r="A117" s="55"/>
      <c r="B117" s="55"/>
      <c r="C117" s="17">
        <v>612</v>
      </c>
      <c r="D117" s="18" t="s">
        <v>112</v>
      </c>
      <c r="E117" t="str">
        <f t="shared" si="1"/>
        <v>612 Поточна заборгованість за довгостроковими векселями </v>
      </c>
    </row>
    <row r="118" spans="1:5" ht="18">
      <c r="A118" s="56"/>
      <c r="B118" s="56"/>
      <c r="C118" s="17">
        <v>613</v>
      </c>
      <c r="D118" s="18" t="s">
        <v>113</v>
      </c>
      <c r="E118" t="str">
        <f t="shared" si="1"/>
        <v>613 Поточна заборгованість за іншими довгостроковими зобов'язаннями </v>
      </c>
    </row>
    <row r="119" spans="1:5" ht="36">
      <c r="A119" s="17">
        <v>62</v>
      </c>
      <c r="B119" s="17" t="s">
        <v>114</v>
      </c>
      <c r="C119" s="17">
        <v>621</v>
      </c>
      <c r="D119" s="18" t="s">
        <v>115</v>
      </c>
      <c r="E119" t="str">
        <f t="shared" si="1"/>
        <v>621 Видані короткострокові векселі </v>
      </c>
    </row>
    <row r="120" spans="1:5" ht="18">
      <c r="A120" s="54">
        <v>63</v>
      </c>
      <c r="B120" s="54" t="s">
        <v>116</v>
      </c>
      <c r="C120" s="17">
        <v>631</v>
      </c>
      <c r="D120" s="18" t="s">
        <v>117</v>
      </c>
      <c r="E120" t="str">
        <f t="shared" si="1"/>
        <v>631 Розрахунки з постачальниками та підрядниками </v>
      </c>
    </row>
    <row r="121" spans="1:5" ht="54">
      <c r="A121" s="55"/>
      <c r="B121" s="55"/>
      <c r="C121" s="17">
        <v>632</v>
      </c>
      <c r="D121" s="18" t="s">
        <v>118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6">
      <c r="A122" s="55"/>
      <c r="B122" s="55"/>
      <c r="C122" s="17">
        <v>633</v>
      </c>
      <c r="D122" s="18" t="s">
        <v>119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6">
      <c r="A123" s="55"/>
      <c r="B123" s="55"/>
      <c r="C123" s="17">
        <v>634</v>
      </c>
      <c r="D123" s="18" t="s">
        <v>120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8">
      <c r="A124" s="56"/>
      <c r="B124" s="56"/>
      <c r="C124" s="17">
        <v>635</v>
      </c>
      <c r="D124" s="18" t="s">
        <v>121</v>
      </c>
      <c r="E124" t="str">
        <f t="shared" si="1"/>
        <v>635 Розрахунки із залученими співвиконавцями для виконання робіт </v>
      </c>
    </row>
    <row r="125" spans="1:5" ht="18">
      <c r="A125" s="54">
        <v>64</v>
      </c>
      <c r="B125" s="54" t="s">
        <v>122</v>
      </c>
      <c r="C125" s="17">
        <v>641</v>
      </c>
      <c r="D125" s="18" t="s">
        <v>123</v>
      </c>
      <c r="E125" t="str">
        <f t="shared" si="1"/>
        <v>641 Розрахунки за податками і зборами в бюджет </v>
      </c>
    </row>
    <row r="126" spans="1:5" ht="18">
      <c r="A126" s="56"/>
      <c r="B126" s="56"/>
      <c r="C126" s="17">
        <v>642</v>
      </c>
      <c r="D126" s="18" t="s">
        <v>124</v>
      </c>
      <c r="E126" t="str">
        <f t="shared" si="1"/>
        <v>642 Інші розрахунки з бюджетом </v>
      </c>
    </row>
    <row r="127" spans="1:5" ht="36">
      <c r="A127" s="54">
        <v>65</v>
      </c>
      <c r="B127" s="54" t="s">
        <v>125</v>
      </c>
      <c r="C127" s="17">
        <v>651</v>
      </c>
      <c r="D127" s="18" t="s">
        <v>126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8">
      <c r="A128" s="55"/>
      <c r="B128" s="55"/>
      <c r="C128" s="17">
        <v>652</v>
      </c>
      <c r="D128" s="18" t="s">
        <v>127</v>
      </c>
      <c r="E128" t="str">
        <f t="shared" si="1"/>
        <v>652 Розрахунки із соціального страхування </v>
      </c>
    </row>
    <row r="129" spans="1:5" ht="18">
      <c r="A129" s="56"/>
      <c r="B129" s="56"/>
      <c r="C129" s="17">
        <v>654</v>
      </c>
      <c r="D129" s="18" t="s">
        <v>128</v>
      </c>
      <c r="E129" t="str">
        <f t="shared" si="1"/>
        <v>654 Розрахунки з інших видів страхування </v>
      </c>
    </row>
    <row r="130" spans="1:5" ht="18">
      <c r="A130" s="54">
        <v>66</v>
      </c>
      <c r="B130" s="54" t="s">
        <v>129</v>
      </c>
      <c r="C130" s="17">
        <v>661</v>
      </c>
      <c r="D130" s="18" t="s">
        <v>130</v>
      </c>
      <c r="E130" t="str">
        <f t="shared" si="1"/>
        <v>661 Розрахунки із заробітної плати </v>
      </c>
    </row>
    <row r="131" spans="1:5" ht="18">
      <c r="A131" s="55"/>
      <c r="B131" s="55"/>
      <c r="C131" s="17">
        <v>662</v>
      </c>
      <c r="D131" s="18" t="s">
        <v>131</v>
      </c>
      <c r="E131" t="str">
        <f t="shared" si="1"/>
        <v>662 Розрахунки зі стипендіатами </v>
      </c>
    </row>
    <row r="132" spans="1:5" ht="18">
      <c r="A132" s="55"/>
      <c r="B132" s="55"/>
      <c r="C132" s="17">
        <v>663</v>
      </c>
      <c r="D132" s="18" t="s">
        <v>132</v>
      </c>
      <c r="E132" t="str">
        <f t="shared" si="1"/>
        <v>663 Розрахунки з працівниками за товари, продані в кредит </v>
      </c>
    </row>
    <row r="133" spans="1:5" ht="36">
      <c r="A133" s="55"/>
      <c r="B133" s="55"/>
      <c r="C133" s="17">
        <v>664</v>
      </c>
      <c r="D133" s="18" t="s">
        <v>133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6">
      <c r="A134" s="55"/>
      <c r="B134" s="55"/>
      <c r="C134" s="17">
        <v>665</v>
      </c>
      <c r="D134" s="18" t="s">
        <v>134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6">
      <c r="A135" s="55"/>
      <c r="B135" s="55"/>
      <c r="C135" s="17">
        <v>666</v>
      </c>
      <c r="D135" s="18" t="s">
        <v>135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8">
      <c r="A136" s="55"/>
      <c r="B136" s="55"/>
      <c r="C136" s="17">
        <v>667</v>
      </c>
      <c r="D136" s="18" t="s">
        <v>136</v>
      </c>
      <c r="E136" t="str">
        <f t="shared" si="2"/>
        <v>667 Розрахунки з працівниками за позиками банків </v>
      </c>
    </row>
    <row r="137" spans="1:5" ht="18">
      <c r="A137" s="55"/>
      <c r="B137" s="55"/>
      <c r="C137" s="17">
        <v>668</v>
      </c>
      <c r="D137" s="18" t="s">
        <v>137</v>
      </c>
      <c r="E137" t="str">
        <f t="shared" si="2"/>
        <v>668 Розрахунки за виконавчими документами та інші утримання </v>
      </c>
    </row>
    <row r="138" spans="1:5" ht="18">
      <c r="A138" s="56"/>
      <c r="B138" s="56"/>
      <c r="C138" s="17">
        <v>669</v>
      </c>
      <c r="D138" s="18" t="s">
        <v>138</v>
      </c>
      <c r="E138" t="str">
        <f t="shared" si="2"/>
        <v>669 Інші розрахунки за виконані роботи </v>
      </c>
    </row>
    <row r="139" spans="1:5" ht="18">
      <c r="A139" s="54">
        <v>67</v>
      </c>
      <c r="B139" s="54" t="s">
        <v>139</v>
      </c>
      <c r="C139" s="17">
        <v>671</v>
      </c>
      <c r="D139" s="18" t="s">
        <v>140</v>
      </c>
      <c r="E139" t="str">
        <f t="shared" si="2"/>
        <v>671 Розрахунки з депонентами </v>
      </c>
    </row>
    <row r="140" spans="1:5" ht="18">
      <c r="A140" s="55"/>
      <c r="B140" s="55"/>
      <c r="C140" s="17">
        <v>672</v>
      </c>
      <c r="D140" s="18" t="s">
        <v>141</v>
      </c>
      <c r="E140" t="str">
        <f t="shared" si="2"/>
        <v>672 Розрахунки за депозитними сумами </v>
      </c>
    </row>
    <row r="141" spans="1:5" ht="36">
      <c r="A141" s="55"/>
      <c r="B141" s="55"/>
      <c r="C141" s="17">
        <v>673</v>
      </c>
      <c r="D141" s="18" t="s">
        <v>142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8">
      <c r="A142" s="55"/>
      <c r="B142" s="55"/>
      <c r="C142" s="17">
        <v>674</v>
      </c>
      <c r="D142" s="18" t="s">
        <v>143</v>
      </c>
      <c r="E142" t="str">
        <f t="shared" si="2"/>
        <v>674 Розрахунки за спеціальними видами платежів </v>
      </c>
    </row>
    <row r="143" spans="1:5" ht="18">
      <c r="A143" s="55"/>
      <c r="B143" s="55"/>
      <c r="C143" s="17">
        <v>675</v>
      </c>
      <c r="D143" s="18" t="s">
        <v>144</v>
      </c>
      <c r="E143" t="str">
        <f t="shared" si="2"/>
        <v>675 Розрахунки з іншими кредиторами </v>
      </c>
    </row>
    <row r="144" spans="1:5" ht="18">
      <c r="A144" s="56"/>
      <c r="B144" s="56"/>
      <c r="C144" s="17">
        <v>676</v>
      </c>
      <c r="D144" s="18" t="s">
        <v>145</v>
      </c>
      <c r="E144" t="str">
        <f t="shared" si="2"/>
        <v>676 Розрахунки за зобов'язаннями зі спільної діяльності</v>
      </c>
    </row>
    <row r="145" spans="1:5" ht="36">
      <c r="A145" s="54">
        <v>68</v>
      </c>
      <c r="B145" s="54" t="s">
        <v>146</v>
      </c>
      <c r="C145" s="17">
        <v>683</v>
      </c>
      <c r="D145" s="18" t="s">
        <v>147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6">
      <c r="A146" s="56"/>
      <c r="B146" s="56"/>
      <c r="C146" s="17">
        <v>684</v>
      </c>
      <c r="D146" s="18" t="s">
        <v>148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57" t="s">
        <v>149</v>
      </c>
      <c r="B147" s="59"/>
      <c r="C147" s="59"/>
      <c r="D147" s="58"/>
      <c r="E147" t="str">
        <f t="shared" si="2"/>
        <v> </v>
      </c>
    </row>
    <row r="148" spans="1:5" ht="36">
      <c r="A148" s="54">
        <v>70</v>
      </c>
      <c r="B148" s="54" t="s">
        <v>150</v>
      </c>
      <c r="C148" s="17">
        <v>701</v>
      </c>
      <c r="D148" s="18" t="s">
        <v>151</v>
      </c>
      <c r="E148" t="str">
        <f t="shared" si="2"/>
        <v>701 Асигнування з державного бюджету на видатки установи та інші заходи </v>
      </c>
    </row>
    <row r="149" spans="1:5" ht="36">
      <c r="A149" s="56"/>
      <c r="B149" s="56"/>
      <c r="C149" s="17">
        <v>702</v>
      </c>
      <c r="D149" s="18" t="s">
        <v>152</v>
      </c>
      <c r="E149" t="str">
        <f t="shared" si="2"/>
        <v>702 Асигнування з місцевого бюджету на видатки установи та інші заходи </v>
      </c>
    </row>
    <row r="150" spans="1:5" ht="18">
      <c r="A150" s="54">
        <v>71</v>
      </c>
      <c r="B150" s="54" t="s">
        <v>153</v>
      </c>
      <c r="C150" s="17">
        <v>711</v>
      </c>
      <c r="D150" s="18" t="s">
        <v>154</v>
      </c>
      <c r="E150" t="str">
        <f t="shared" si="2"/>
        <v>711 Доходи за коштами, отриманими як плата за послуги </v>
      </c>
    </row>
    <row r="151" spans="1:5" ht="18">
      <c r="A151" s="55"/>
      <c r="B151" s="55"/>
      <c r="C151" s="17">
        <v>712</v>
      </c>
      <c r="D151" s="18" t="s">
        <v>155</v>
      </c>
      <c r="E151" t="str">
        <f t="shared" si="2"/>
        <v>712 Доходи за іншими джерелами власних надходжень установ </v>
      </c>
    </row>
    <row r="152" spans="1:5" ht="18">
      <c r="A152" s="55"/>
      <c r="B152" s="55"/>
      <c r="C152" s="17">
        <v>713</v>
      </c>
      <c r="D152" s="18" t="s">
        <v>156</v>
      </c>
      <c r="E152" t="str">
        <f t="shared" si="2"/>
        <v>713 Доходи за іншими надходженнями спеціального фонду </v>
      </c>
    </row>
    <row r="153" spans="1:5" ht="18">
      <c r="A153" s="55"/>
      <c r="B153" s="55"/>
      <c r="C153" s="17">
        <v>714</v>
      </c>
      <c r="D153" s="18" t="s">
        <v>157</v>
      </c>
      <c r="E153" t="str">
        <f t="shared" si="2"/>
        <v>714 Кошти батьків за надані послуги </v>
      </c>
    </row>
    <row r="154" spans="1:5" ht="18">
      <c r="A154" s="55"/>
      <c r="B154" s="55"/>
      <c r="C154" s="17">
        <v>715</v>
      </c>
      <c r="D154" s="18" t="s">
        <v>158</v>
      </c>
      <c r="E154" t="str">
        <f t="shared" si="2"/>
        <v>715 Доходи, спрямовані на покриття дефіциту загального фонду </v>
      </c>
    </row>
    <row r="155" spans="1:5" ht="18">
      <c r="A155" s="56"/>
      <c r="B155" s="56"/>
      <c r="C155" s="17">
        <v>716</v>
      </c>
      <c r="D155" s="18" t="s">
        <v>159</v>
      </c>
      <c r="E155" t="str">
        <f t="shared" si="2"/>
        <v>716 Доходи майбутніх періодів </v>
      </c>
    </row>
    <row r="156" spans="1:5" ht="18">
      <c r="A156" s="54">
        <v>72</v>
      </c>
      <c r="B156" s="54" t="s">
        <v>160</v>
      </c>
      <c r="C156" s="17">
        <v>721</v>
      </c>
      <c r="D156" s="18" t="s">
        <v>161</v>
      </c>
      <c r="E156" t="str">
        <f t="shared" si="2"/>
        <v>721 Реалізація виробів виробничих (навчальних) майстерень </v>
      </c>
    </row>
    <row r="157" spans="1:5" ht="18">
      <c r="A157" s="55"/>
      <c r="B157" s="55"/>
      <c r="C157" s="17">
        <v>722</v>
      </c>
      <c r="D157" s="18" t="s">
        <v>162</v>
      </c>
      <c r="E157" t="str">
        <f t="shared" si="2"/>
        <v>722 Реалізація продукції підсобних (навчальних) сільських господарств </v>
      </c>
    </row>
    <row r="158" spans="1:5" ht="18">
      <c r="A158" s="56"/>
      <c r="B158" s="56"/>
      <c r="C158" s="17">
        <v>723</v>
      </c>
      <c r="D158" s="18" t="s">
        <v>163</v>
      </c>
      <c r="E158" t="str">
        <f t="shared" si="2"/>
        <v>723 Реалізація науково-дослідних робіт </v>
      </c>
    </row>
    <row r="159" spans="1:5" ht="18">
      <c r="A159" s="17">
        <v>74</v>
      </c>
      <c r="B159" s="17" t="s">
        <v>164</v>
      </c>
      <c r="C159" s="17">
        <v>741</v>
      </c>
      <c r="D159" s="18" t="s">
        <v>165</v>
      </c>
      <c r="E159" t="str">
        <f t="shared" si="2"/>
        <v>741 Інші доходи установ </v>
      </c>
    </row>
    <row r="160" spans="1:5" ht="17.25">
      <c r="A160" s="57" t="s">
        <v>166</v>
      </c>
      <c r="B160" s="59"/>
      <c r="C160" s="59"/>
      <c r="D160" s="58"/>
      <c r="E160" t="str">
        <f t="shared" si="2"/>
        <v> </v>
      </c>
    </row>
    <row r="161" spans="1:5" ht="36">
      <c r="A161" s="54">
        <v>80</v>
      </c>
      <c r="B161" s="54" t="s">
        <v>167</v>
      </c>
      <c r="C161" s="17">
        <v>801</v>
      </c>
      <c r="D161" s="18" t="s">
        <v>168</v>
      </c>
      <c r="E161" t="str">
        <f t="shared" si="2"/>
        <v>801 Видатки з державного бюджету на утримання установи та інші заходи </v>
      </c>
    </row>
    <row r="162" spans="1:5" ht="18">
      <c r="A162" s="56"/>
      <c r="B162" s="56"/>
      <c r="C162" s="17">
        <v>802</v>
      </c>
      <c r="D162" s="18" t="s">
        <v>169</v>
      </c>
      <c r="E162" t="str">
        <f t="shared" si="2"/>
        <v>802 Видатки з місцевого бюджету на утримання установи та інші заходи </v>
      </c>
    </row>
    <row r="163" spans="1:5" ht="18">
      <c r="A163" s="54">
        <v>81</v>
      </c>
      <c r="B163" s="54" t="s">
        <v>170</v>
      </c>
      <c r="C163" s="17">
        <v>811</v>
      </c>
      <c r="D163" s="18" t="s">
        <v>171</v>
      </c>
      <c r="E163" t="str">
        <f t="shared" si="2"/>
        <v>811 Видатки за коштами, отриманими як плата за послуги </v>
      </c>
    </row>
    <row r="164" spans="1:5" ht="18">
      <c r="A164" s="55"/>
      <c r="B164" s="55"/>
      <c r="C164" s="17">
        <v>812</v>
      </c>
      <c r="D164" s="18" t="s">
        <v>172</v>
      </c>
      <c r="E164" t="str">
        <f t="shared" si="2"/>
        <v>812 Видатки за іншими джерелами власних надходжень </v>
      </c>
    </row>
    <row r="165" spans="1:5" ht="18">
      <c r="A165" s="56"/>
      <c r="B165" s="56"/>
      <c r="C165" s="17">
        <v>813</v>
      </c>
      <c r="D165" s="18" t="s">
        <v>173</v>
      </c>
      <c r="E165" t="str">
        <f t="shared" si="2"/>
        <v>813 Видатки за іншими надходженнями спеціального фонду </v>
      </c>
    </row>
    <row r="166" spans="1:5" ht="18">
      <c r="A166" s="54">
        <v>82</v>
      </c>
      <c r="B166" s="54" t="s">
        <v>174</v>
      </c>
      <c r="C166" s="17">
        <v>821</v>
      </c>
      <c r="D166" s="18" t="s">
        <v>175</v>
      </c>
      <c r="E166" t="str">
        <f t="shared" si="2"/>
        <v>821 Витрати виробничих (навчальних) майстерень </v>
      </c>
    </row>
    <row r="167" spans="1:5" ht="18">
      <c r="A167" s="55"/>
      <c r="B167" s="55"/>
      <c r="C167" s="17">
        <v>822</v>
      </c>
      <c r="D167" s="18" t="s">
        <v>176</v>
      </c>
      <c r="E167" t="str">
        <f t="shared" si="2"/>
        <v>822 Витрати підсобних (навчальних) сільських господарств </v>
      </c>
    </row>
    <row r="168" spans="1:5" ht="18">
      <c r="A168" s="55"/>
      <c r="B168" s="55"/>
      <c r="C168" s="17">
        <v>823</v>
      </c>
      <c r="D168" s="18" t="s">
        <v>177</v>
      </c>
      <c r="E168" t="str">
        <f t="shared" si="2"/>
        <v>823 Витрати на науково-дослідні роботи </v>
      </c>
    </row>
    <row r="169" spans="1:5" ht="18">
      <c r="A169" s="55"/>
      <c r="B169" s="55"/>
      <c r="C169" s="17">
        <v>824</v>
      </c>
      <c r="D169" s="18" t="s">
        <v>178</v>
      </c>
      <c r="E169" t="str">
        <f t="shared" si="2"/>
        <v>824 Витрати на виготовлення експериментальних пристроїв </v>
      </c>
    </row>
    <row r="170" spans="1:5" ht="18">
      <c r="A170" s="55"/>
      <c r="B170" s="55"/>
      <c r="C170" s="17">
        <v>825</v>
      </c>
      <c r="D170" s="18" t="s">
        <v>179</v>
      </c>
      <c r="E170" t="str">
        <f t="shared" si="2"/>
        <v>825 Витрати на заготівлю і переробку матеріалів </v>
      </c>
    </row>
    <row r="171" spans="1:5" ht="18">
      <c r="A171" s="56"/>
      <c r="B171" s="56"/>
      <c r="C171" s="17">
        <v>826</v>
      </c>
      <c r="D171" s="18" t="s">
        <v>180</v>
      </c>
      <c r="E171" t="str">
        <f t="shared" si="2"/>
        <v>826 Видатки до розподілу </v>
      </c>
    </row>
    <row r="172" spans="1:5" ht="18">
      <c r="A172" s="17">
        <v>83</v>
      </c>
      <c r="B172" s="18" t="s">
        <v>181</v>
      </c>
      <c r="C172" s="17">
        <v>831</v>
      </c>
      <c r="D172" s="18" t="s">
        <v>182</v>
      </c>
      <c r="E172" t="str">
        <f t="shared" si="2"/>
        <v>831 Інші витрати установ</v>
      </c>
    </row>
    <row r="173" spans="1:5" ht="36">
      <c r="A173" s="17">
        <v>84</v>
      </c>
      <c r="B173" s="17" t="s">
        <v>183</v>
      </c>
      <c r="C173" s="17">
        <v>841</v>
      </c>
      <c r="D173" s="18" t="s">
        <v>184</v>
      </c>
      <c r="E173" t="str">
        <f t="shared" si="2"/>
        <v>841 Витрати на амортизацію необоротних активів</v>
      </c>
    </row>
    <row r="174" spans="1:5" ht="36">
      <c r="A174" s="17">
        <v>85</v>
      </c>
      <c r="B174" s="17" t="s">
        <v>185</v>
      </c>
      <c r="C174" s="17">
        <v>851</v>
      </c>
      <c r="D174" s="18" t="s">
        <v>185</v>
      </c>
      <c r="E174" t="str">
        <f t="shared" si="2"/>
        <v>851 Витрати майбутніх періодів</v>
      </c>
    </row>
    <row r="175" spans="1:5" ht="17.25">
      <c r="A175" s="57" t="s">
        <v>186</v>
      </c>
      <c r="B175" s="59"/>
      <c r="C175" s="59"/>
      <c r="D175" s="58"/>
      <c r="E175" t="str">
        <f t="shared" si="2"/>
        <v> </v>
      </c>
    </row>
    <row r="176" spans="1:5" ht="72">
      <c r="A176" s="17">
        <v>91</v>
      </c>
      <c r="B176" s="18" t="s">
        <v>187</v>
      </c>
      <c r="C176" s="17">
        <v>911</v>
      </c>
      <c r="D176" s="18" t="s">
        <v>188</v>
      </c>
      <c r="E176" t="str">
        <f t="shared" si="2"/>
        <v>911 Розрахунки замовників з оплати адміністративних послуг</v>
      </c>
    </row>
    <row r="177" spans="1:5" ht="72">
      <c r="A177" s="17">
        <v>92</v>
      </c>
      <c r="B177" s="18" t="s">
        <v>189</v>
      </c>
      <c r="C177" s="17">
        <v>921</v>
      </c>
      <c r="D177" s="18" t="s">
        <v>190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63:A165"/>
    <mergeCell ref="B163:B165"/>
    <mergeCell ref="B130:B138"/>
    <mergeCell ref="A139:A144"/>
    <mergeCell ref="B139:B144"/>
    <mergeCell ref="A145:A146"/>
    <mergeCell ref="B145:B146"/>
    <mergeCell ref="A148:A149"/>
    <mergeCell ref="B148:B149"/>
    <mergeCell ref="A147:D147"/>
    <mergeCell ref="A125:A126"/>
    <mergeCell ref="B125:B126"/>
    <mergeCell ref="A127:A129"/>
    <mergeCell ref="B127:B129"/>
    <mergeCell ref="A130:A138"/>
    <mergeCell ref="A111:D111"/>
    <mergeCell ref="A112:A115"/>
    <mergeCell ref="B112:B115"/>
    <mergeCell ref="A116:A118"/>
    <mergeCell ref="B116:B118"/>
    <mergeCell ref="B96:B97"/>
    <mergeCell ref="A99:A100"/>
    <mergeCell ref="B99:B100"/>
    <mergeCell ref="A120:A124"/>
    <mergeCell ref="B120:B124"/>
    <mergeCell ref="A103:A104"/>
    <mergeCell ref="B103:B104"/>
    <mergeCell ref="A105:D105"/>
    <mergeCell ref="A106:A108"/>
    <mergeCell ref="B106:B108"/>
    <mergeCell ref="A101:A102"/>
    <mergeCell ref="B101:B102"/>
    <mergeCell ref="A81:A84"/>
    <mergeCell ref="B81:B84"/>
    <mergeCell ref="A85:A86"/>
    <mergeCell ref="B85:B86"/>
    <mergeCell ref="A88:A93"/>
    <mergeCell ref="B88:B93"/>
    <mergeCell ref="A95:D95"/>
    <mergeCell ref="A96:A97"/>
    <mergeCell ref="B60:B61"/>
    <mergeCell ref="A62:D62"/>
    <mergeCell ref="A63:A64"/>
    <mergeCell ref="B63:B64"/>
    <mergeCell ref="A65:A72"/>
    <mergeCell ref="B65:B72"/>
    <mergeCell ref="A33:D33"/>
    <mergeCell ref="A34:A38"/>
    <mergeCell ref="B34:B38"/>
    <mergeCell ref="A73:A80"/>
    <mergeCell ref="B73:B80"/>
    <mergeCell ref="A47:A48"/>
    <mergeCell ref="B47:B48"/>
    <mergeCell ref="A49:A57"/>
    <mergeCell ref="B49:B57"/>
    <mergeCell ref="A60:A61"/>
    <mergeCell ref="A39:A46"/>
    <mergeCell ref="B39:B46"/>
    <mergeCell ref="A23:A24"/>
    <mergeCell ref="B23:B24"/>
    <mergeCell ref="A25:A27"/>
    <mergeCell ref="B25:B27"/>
    <mergeCell ref="A28:A30"/>
    <mergeCell ref="B28:B30"/>
    <mergeCell ref="A31:A32"/>
    <mergeCell ref="B31:B32"/>
    <mergeCell ref="A14:A22"/>
    <mergeCell ref="B14:B22"/>
    <mergeCell ref="A1:B1"/>
    <mergeCell ref="C1:D1"/>
    <mergeCell ref="A4:D4"/>
    <mergeCell ref="A5:A13"/>
    <mergeCell ref="B5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view="pageBreakPreview" zoomScaleSheetLayoutView="100" zoomScalePageLayoutView="0" workbookViewId="0" topLeftCell="A1">
      <selection activeCell="B7" sqref="B7:E7"/>
    </sheetView>
  </sheetViews>
  <sheetFormatPr defaultColWidth="9.00390625" defaultRowHeight="12.75"/>
  <cols>
    <col min="1" max="1" width="46.625" style="0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 t="s">
        <v>20</v>
      </c>
      <c r="B3" s="68" t="s">
        <v>288</v>
      </c>
      <c r="C3" s="68"/>
      <c r="D3" s="68"/>
      <c r="E3" s="68"/>
      <c r="F3" s="68"/>
      <c r="G3" s="68"/>
      <c r="H3" s="68"/>
      <c r="I3" s="20"/>
      <c r="J3" s="20"/>
      <c r="K3" s="20"/>
      <c r="L3" s="20"/>
    </row>
    <row r="4" spans="1:12" ht="12.75">
      <c r="A4" s="20" t="s">
        <v>19</v>
      </c>
      <c r="B4" s="29" t="s">
        <v>258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0" t="s">
        <v>21</v>
      </c>
      <c r="B5" s="63"/>
      <c r="C5" s="63"/>
      <c r="D5" s="63"/>
      <c r="E5" s="63"/>
      <c r="F5" s="20"/>
      <c r="G5" s="20"/>
      <c r="H5" s="20"/>
      <c r="I5" s="20"/>
      <c r="J5" s="20"/>
      <c r="K5" s="20"/>
      <c r="L5" s="20"/>
    </row>
    <row r="6" spans="1:12" ht="12.75">
      <c r="A6" s="20" t="s">
        <v>24</v>
      </c>
      <c r="B6" s="63" t="s">
        <v>290</v>
      </c>
      <c r="C6" s="63"/>
      <c r="D6" s="63"/>
      <c r="E6" s="63"/>
      <c r="F6" s="20"/>
      <c r="G6" s="20"/>
      <c r="H6" s="20"/>
      <c r="I6" s="20"/>
      <c r="J6" s="20"/>
      <c r="K6" s="20"/>
      <c r="L6" s="20"/>
    </row>
    <row r="7" spans="1:12" ht="12.75">
      <c r="A7" s="20" t="s">
        <v>25</v>
      </c>
      <c r="B7" s="63"/>
      <c r="C7" s="63"/>
      <c r="D7" s="63"/>
      <c r="E7" s="63"/>
      <c r="F7" s="20"/>
      <c r="G7" s="20"/>
      <c r="H7" s="20"/>
      <c r="I7" s="20"/>
      <c r="J7" s="20"/>
      <c r="K7" s="20"/>
      <c r="L7" s="20"/>
    </row>
    <row r="8" spans="1:12" ht="12.75">
      <c r="A8" s="20" t="s">
        <v>22</v>
      </c>
      <c r="B8" s="63"/>
      <c r="C8" s="63"/>
      <c r="D8" s="63"/>
      <c r="E8" s="63"/>
      <c r="F8" s="20"/>
      <c r="G8" s="20"/>
      <c r="H8" s="20"/>
      <c r="I8" s="20"/>
      <c r="J8" s="20"/>
      <c r="K8" s="20"/>
      <c r="L8" s="20"/>
    </row>
    <row r="9" spans="1:12" ht="12.75">
      <c r="A9" s="20" t="s">
        <v>23</v>
      </c>
      <c r="B9" s="63"/>
      <c r="C9" s="63"/>
      <c r="D9" s="63"/>
      <c r="E9" s="63"/>
      <c r="F9" s="20"/>
      <c r="G9" s="20"/>
      <c r="H9" s="20"/>
      <c r="I9" s="20"/>
      <c r="J9" s="20"/>
      <c r="K9" s="20"/>
      <c r="L9" s="20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2.75">
      <c r="A11" s="20"/>
      <c r="B11" s="64" t="s">
        <v>28</v>
      </c>
      <c r="C11" s="64"/>
      <c r="D11" s="64"/>
      <c r="E11" s="64"/>
      <c r="F11" s="64"/>
      <c r="G11" s="64"/>
      <c r="H11" s="64" t="s">
        <v>29</v>
      </c>
      <c r="I11" s="64"/>
      <c r="J11" s="64"/>
      <c r="K11" s="64"/>
      <c r="L11" s="64"/>
    </row>
    <row r="12" spans="1:12" ht="12.75">
      <c r="A12" s="20" t="s">
        <v>26</v>
      </c>
      <c r="B12" s="65" t="s">
        <v>265</v>
      </c>
      <c r="C12" s="65"/>
      <c r="D12" s="65"/>
      <c r="E12" s="65"/>
      <c r="F12" s="65"/>
      <c r="G12" s="65"/>
      <c r="H12" s="65" t="s">
        <v>259</v>
      </c>
      <c r="I12" s="65"/>
      <c r="J12" s="65"/>
      <c r="K12" s="65"/>
      <c r="L12" s="65"/>
    </row>
    <row r="13" spans="1:12" ht="12.75">
      <c r="A13" s="20" t="s">
        <v>27</v>
      </c>
      <c r="B13" s="65" t="s">
        <v>30</v>
      </c>
      <c r="C13" s="65"/>
      <c r="D13" s="65"/>
      <c r="E13" s="65"/>
      <c r="F13" s="65"/>
      <c r="G13" s="65"/>
      <c r="H13" s="65" t="s">
        <v>260</v>
      </c>
      <c r="I13" s="65"/>
      <c r="J13" s="65"/>
      <c r="K13" s="65"/>
      <c r="L13" s="65"/>
    </row>
    <row r="14" spans="1:12" ht="12.75">
      <c r="A14" s="20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2.75">
      <c r="A15" s="20"/>
      <c r="B15" s="65" t="s">
        <v>261</v>
      </c>
      <c r="C15" s="65"/>
      <c r="D15" s="65"/>
      <c r="E15" s="65"/>
      <c r="F15" s="65"/>
      <c r="G15" s="65"/>
      <c r="H15" s="65" t="s">
        <v>262</v>
      </c>
      <c r="I15" s="65"/>
      <c r="J15" s="65"/>
      <c r="K15" s="65"/>
      <c r="L15" s="65"/>
    </row>
    <row r="16" spans="1:12" ht="12.75">
      <c r="A16" s="20"/>
      <c r="B16" s="65" t="s">
        <v>263</v>
      </c>
      <c r="C16" s="65"/>
      <c r="D16" s="65"/>
      <c r="E16" s="65"/>
      <c r="F16" s="65"/>
      <c r="G16" s="65"/>
      <c r="H16" s="65" t="s">
        <v>264</v>
      </c>
      <c r="I16" s="65"/>
      <c r="J16" s="65"/>
      <c r="K16" s="65"/>
      <c r="L16" s="65"/>
    </row>
    <row r="17" spans="1:14" ht="12.75">
      <c r="A17" s="20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6" t="s">
        <v>257</v>
      </c>
      <c r="N17" s="67"/>
    </row>
    <row r="18" spans="1:14" ht="12.75">
      <c r="A18" s="20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6"/>
      <c r="N18" s="67"/>
    </row>
    <row r="19" spans="1:14" ht="12.75">
      <c r="A19" s="20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6"/>
      <c r="N19" s="67"/>
    </row>
    <row r="20" spans="1:14" ht="12.75">
      <c r="A20" s="2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6"/>
      <c r="N20" s="67"/>
    </row>
    <row r="21" spans="1:14" ht="12.75">
      <c r="A21" s="2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6"/>
      <c r="N21" s="67"/>
    </row>
    <row r="22" spans="1:14" ht="12.75">
      <c r="A22" s="20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6"/>
      <c r="N22" s="67"/>
    </row>
    <row r="23" spans="1:14" ht="12.75">
      <c r="A23" s="2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6"/>
      <c r="N23" s="67"/>
    </row>
    <row r="24" spans="1:14" ht="12.75">
      <c r="A24" s="20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6"/>
      <c r="N24" s="67"/>
    </row>
    <row r="25" spans="1:14" ht="12.75">
      <c r="A25" s="2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6"/>
      <c r="N25" s="67"/>
    </row>
    <row r="26" spans="1:14" ht="12.75">
      <c r="A26" s="2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6"/>
      <c r="N26" s="67"/>
    </row>
    <row r="27" spans="1:12" ht="12.75">
      <c r="A27" s="20"/>
      <c r="B27" s="71"/>
      <c r="C27" s="71"/>
      <c r="D27" s="71"/>
      <c r="E27" s="71"/>
      <c r="F27" s="71"/>
      <c r="G27" s="71"/>
      <c r="H27" s="70"/>
      <c r="I27" s="70"/>
      <c r="J27" s="70"/>
      <c r="K27" s="70"/>
      <c r="L27" s="70"/>
    </row>
    <row r="28" spans="1:12" ht="12.75">
      <c r="A28" s="20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19" t="s">
        <v>255</v>
      </c>
    </row>
    <row r="39" ht="12.75">
      <c r="A39" s="21"/>
    </row>
    <row r="40" ht="12.75">
      <c r="A40" s="21"/>
    </row>
    <row r="41" ht="12.75">
      <c r="A41" s="21"/>
    </row>
  </sheetData>
  <sheetProtection password="C76B" sheet="1" objects="1"/>
  <mergeCells count="43">
    <mergeCell ref="H17:L17"/>
    <mergeCell ref="H23:L23"/>
    <mergeCell ref="H24:L24"/>
    <mergeCell ref="B17:G17"/>
    <mergeCell ref="B18:G18"/>
    <mergeCell ref="B19:G19"/>
    <mergeCell ref="B20:G20"/>
    <mergeCell ref="B26:G26"/>
    <mergeCell ref="H25:L25"/>
    <mergeCell ref="B27:G27"/>
    <mergeCell ref="H20:L20"/>
    <mergeCell ref="H21:L21"/>
    <mergeCell ref="B21:G21"/>
    <mergeCell ref="H14:L14"/>
    <mergeCell ref="H15:L15"/>
    <mergeCell ref="B28:G28"/>
    <mergeCell ref="B22:G22"/>
    <mergeCell ref="B23:G23"/>
    <mergeCell ref="B24:G24"/>
    <mergeCell ref="B25:G25"/>
    <mergeCell ref="H27:L27"/>
    <mergeCell ref="H28:L28"/>
    <mergeCell ref="H22:L22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Q56"/>
  <sheetViews>
    <sheetView tabSelected="1" view="pageBreakPreview" zoomScaleSheetLayoutView="100" workbookViewId="0" topLeftCell="A1">
      <selection activeCell="M3" sqref="M3"/>
    </sheetView>
  </sheetViews>
  <sheetFormatPr defaultColWidth="9.125" defaultRowHeight="12.75"/>
  <cols>
    <col min="1" max="1" width="6.50390625" style="1" customWidth="1"/>
    <col min="2" max="2" width="33.00390625" style="1" customWidth="1"/>
    <col min="3" max="3" width="19.625" style="1" customWidth="1"/>
    <col min="4" max="4" width="7.125" style="1" customWidth="1"/>
    <col min="5" max="5" width="5.375" style="1" customWidth="1"/>
    <col min="6" max="6" width="5.50390625" style="1" customWidth="1"/>
    <col min="7" max="7" width="6.50390625" style="1" customWidth="1"/>
    <col min="8" max="8" width="6.00390625" style="1" customWidth="1"/>
    <col min="9" max="10" width="9.125" style="1" customWidth="1"/>
    <col min="11" max="11" width="5.625" style="1" customWidth="1"/>
    <col min="12" max="12" width="9.00390625" style="1" customWidth="1"/>
    <col min="13" max="13" width="9.125" style="1" customWidth="1"/>
    <col min="14" max="14" width="7.625" style="1" customWidth="1"/>
    <col min="15" max="15" width="9.125" style="1" customWidth="1"/>
    <col min="16" max="16" width="11.625" style="1" customWidth="1"/>
    <col min="17" max="16384" width="9.125" style="1" customWidth="1"/>
  </cols>
  <sheetData>
    <row r="1" ht="12.75">
      <c r="M1" s="1" t="s">
        <v>293</v>
      </c>
    </row>
    <row r="2" spans="1:16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298</v>
      </c>
      <c r="O2" s="7"/>
      <c r="P2" s="7"/>
    </row>
    <row r="3" spans="1:16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48"/>
      <c r="L3" s="7"/>
      <c r="M3" s="7" t="s">
        <v>291</v>
      </c>
      <c r="O3" s="7"/>
      <c r="P3" s="7"/>
    </row>
    <row r="4" spans="1:16" ht="23.25" customHeight="1">
      <c r="A4" s="79"/>
      <c r="B4" s="79"/>
      <c r="C4" s="79"/>
      <c r="D4" s="79"/>
      <c r="E4" s="7"/>
      <c r="F4" s="7"/>
      <c r="G4" s="7"/>
      <c r="H4" s="7"/>
      <c r="I4" s="7"/>
      <c r="J4" s="7"/>
      <c r="K4" s="48"/>
      <c r="L4" s="49"/>
      <c r="M4" s="7"/>
      <c r="O4" s="7"/>
      <c r="P4" s="7"/>
    </row>
    <row r="5" spans="1:16" ht="15" customHeight="1">
      <c r="A5" s="80"/>
      <c r="B5" s="80"/>
      <c r="C5" s="80"/>
      <c r="D5" s="80"/>
      <c r="E5" s="7"/>
      <c r="F5" s="7"/>
      <c r="G5" s="7"/>
      <c r="H5" s="7"/>
      <c r="I5" s="7"/>
      <c r="J5" s="7"/>
      <c r="K5" s="50"/>
      <c r="L5" s="49"/>
      <c r="M5" s="7"/>
      <c r="N5" s="7"/>
      <c r="O5" s="7"/>
      <c r="P5" s="7"/>
    </row>
    <row r="6" spans="1:16" ht="15" customHeight="1">
      <c r="A6" s="74" t="s">
        <v>292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20.25">
      <c r="A7" s="81" t="s">
        <v>294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">
      <c r="A8" s="77" t="s">
        <v>295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ht="12.75">
      <c r="A11" s="72" t="s">
        <v>12</v>
      </c>
      <c r="B11" s="72" t="s">
        <v>13</v>
      </c>
      <c r="C11" s="72" t="s">
        <v>14</v>
      </c>
      <c r="D11" s="72" t="s">
        <v>1</v>
      </c>
      <c r="E11" s="72"/>
      <c r="F11" s="72"/>
      <c r="G11" s="72" t="s">
        <v>2</v>
      </c>
      <c r="H11" s="72" t="s">
        <v>3</v>
      </c>
      <c r="I11" s="72"/>
      <c r="J11" s="72" t="s">
        <v>17</v>
      </c>
      <c r="K11" s="72" t="s">
        <v>18</v>
      </c>
      <c r="L11" s="72"/>
      <c r="M11" s="72"/>
      <c r="N11" s="72"/>
      <c r="O11" s="72"/>
      <c r="P11" s="72" t="s">
        <v>4</v>
      </c>
      <c r="Q11" s="78"/>
    </row>
    <row r="12" spans="1:17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8"/>
    </row>
    <row r="13" spans="1:17" ht="12.75">
      <c r="A13" s="72"/>
      <c r="B13" s="72"/>
      <c r="C13" s="72"/>
      <c r="D13" s="73" t="s">
        <v>289</v>
      </c>
      <c r="E13" s="73" t="s">
        <v>5</v>
      </c>
      <c r="F13" s="73" t="s">
        <v>6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3"/>
    </row>
    <row r="14" spans="1:17" ht="61.5" customHeight="1">
      <c r="A14" s="72"/>
      <c r="B14" s="72"/>
      <c r="C14" s="72"/>
      <c r="D14" s="73"/>
      <c r="E14" s="73"/>
      <c r="F14" s="73"/>
      <c r="G14" s="72"/>
      <c r="H14" s="73" t="s">
        <v>7</v>
      </c>
      <c r="I14" s="73" t="s">
        <v>9</v>
      </c>
      <c r="J14" s="72"/>
      <c r="K14" s="73" t="s">
        <v>7</v>
      </c>
      <c r="L14" s="73" t="s">
        <v>9</v>
      </c>
      <c r="M14" s="73" t="s">
        <v>16</v>
      </c>
      <c r="N14" s="73" t="s">
        <v>10</v>
      </c>
      <c r="O14" s="73" t="s">
        <v>11</v>
      </c>
      <c r="P14" s="72"/>
      <c r="Q14" s="78"/>
    </row>
    <row r="15" spans="1:17" ht="12.75">
      <c r="A15" s="72"/>
      <c r="B15" s="72"/>
      <c r="C15" s="72"/>
      <c r="D15" s="73"/>
      <c r="E15" s="73"/>
      <c r="F15" s="73"/>
      <c r="G15" s="72"/>
      <c r="H15" s="73"/>
      <c r="I15" s="73"/>
      <c r="J15" s="72"/>
      <c r="K15" s="73"/>
      <c r="L15" s="73"/>
      <c r="M15" s="73"/>
      <c r="N15" s="73"/>
      <c r="O15" s="73"/>
      <c r="P15" s="72"/>
      <c r="Q15" s="78"/>
    </row>
    <row r="16" spans="1:17" ht="12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3"/>
    </row>
    <row r="17" spans="1:17" ht="12.75">
      <c r="A17" s="4">
        <v>1</v>
      </c>
      <c r="B17" s="39" t="s">
        <v>271</v>
      </c>
      <c r="C17" s="30"/>
      <c r="D17" s="31">
        <v>10310001</v>
      </c>
      <c r="E17" s="6"/>
      <c r="F17" s="6"/>
      <c r="G17" s="30"/>
      <c r="H17" s="32">
        <v>1</v>
      </c>
      <c r="I17" s="33">
        <v>37079</v>
      </c>
      <c r="J17" s="33"/>
      <c r="K17" s="32">
        <v>1</v>
      </c>
      <c r="L17" s="33">
        <v>37079</v>
      </c>
      <c r="M17" s="10">
        <v>37079</v>
      </c>
      <c r="N17" s="10">
        <v>0</v>
      </c>
      <c r="O17" s="8"/>
      <c r="P17" s="6"/>
      <c r="Q17" s="3"/>
    </row>
    <row r="18" spans="1:17" ht="12.75">
      <c r="A18" s="75" t="s">
        <v>256</v>
      </c>
      <c r="B18" s="75"/>
      <c r="C18" s="75"/>
      <c r="D18" s="75"/>
      <c r="E18" s="75"/>
      <c r="F18" s="75"/>
      <c r="G18" s="76"/>
      <c r="H18" s="9">
        <f>SUM(H27:H27)</f>
        <v>1</v>
      </c>
      <c r="I18" s="11">
        <v>37079</v>
      </c>
      <c r="J18" s="25"/>
      <c r="K18" s="9">
        <f>SUM(K27:K27)</f>
        <v>1</v>
      </c>
      <c r="L18" s="11">
        <v>37079</v>
      </c>
      <c r="M18" s="11">
        <v>37079</v>
      </c>
      <c r="N18" s="11">
        <f>SUM(N27:N27)</f>
        <v>0</v>
      </c>
      <c r="O18" s="26"/>
      <c r="P18" s="22"/>
      <c r="Q18" s="3"/>
    </row>
    <row r="19" spans="2:17" ht="12.75">
      <c r="B19" s="22"/>
      <c r="C19" s="22"/>
      <c r="D19" s="22"/>
      <c r="E19" s="22"/>
      <c r="F19" s="22"/>
      <c r="G19" s="24"/>
      <c r="H19" s="26"/>
      <c r="I19" s="27"/>
      <c r="J19" s="25"/>
      <c r="K19" s="26"/>
      <c r="L19" s="27"/>
      <c r="M19" s="27"/>
      <c r="N19" s="27"/>
      <c r="O19" s="26"/>
      <c r="P19" s="22"/>
      <c r="Q19" s="3"/>
    </row>
    <row r="20" spans="2:17" ht="12.75">
      <c r="B20" s="23"/>
      <c r="C20" s="23"/>
      <c r="E20" s="22"/>
      <c r="G20" s="24"/>
      <c r="H20" s="26"/>
      <c r="I20" s="27"/>
      <c r="J20" s="25"/>
      <c r="K20" s="26"/>
      <c r="L20" s="27"/>
      <c r="M20" s="27"/>
      <c r="N20" s="27"/>
      <c r="O20" s="26"/>
      <c r="P20" s="22"/>
      <c r="Q20" s="3"/>
    </row>
    <row r="21" spans="1:17" ht="12.75">
      <c r="A21" s="72" t="s">
        <v>12</v>
      </c>
      <c r="B21" s="72" t="s">
        <v>13</v>
      </c>
      <c r="C21" s="72" t="s">
        <v>14</v>
      </c>
      <c r="D21" s="72" t="s">
        <v>1</v>
      </c>
      <c r="E21" s="72"/>
      <c r="F21" s="72"/>
      <c r="G21" s="72" t="s">
        <v>2</v>
      </c>
      <c r="H21" s="72" t="s">
        <v>3</v>
      </c>
      <c r="I21" s="72"/>
      <c r="J21" s="72" t="s">
        <v>17</v>
      </c>
      <c r="K21" s="72" t="s">
        <v>18</v>
      </c>
      <c r="L21" s="72"/>
      <c r="M21" s="72"/>
      <c r="N21" s="72"/>
      <c r="O21" s="72"/>
      <c r="P21" s="72" t="s">
        <v>4</v>
      </c>
      <c r="Q21" s="3"/>
    </row>
    <row r="22" spans="1:17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3"/>
    </row>
    <row r="23" spans="1:17" ht="12.75">
      <c r="A23" s="72"/>
      <c r="B23" s="72"/>
      <c r="C23" s="72"/>
      <c r="D23" s="73" t="s">
        <v>15</v>
      </c>
      <c r="E23" s="73" t="s">
        <v>5</v>
      </c>
      <c r="F23" s="73" t="s">
        <v>6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3"/>
    </row>
    <row r="24" spans="1:17" ht="33.75" customHeight="1">
      <c r="A24" s="72"/>
      <c r="B24" s="72"/>
      <c r="C24" s="72"/>
      <c r="D24" s="73"/>
      <c r="E24" s="73"/>
      <c r="F24" s="73"/>
      <c r="G24" s="72"/>
      <c r="H24" s="73" t="s">
        <v>7</v>
      </c>
      <c r="I24" s="73" t="s">
        <v>8</v>
      </c>
      <c r="J24" s="72"/>
      <c r="K24" s="73" t="s">
        <v>7</v>
      </c>
      <c r="L24" s="73" t="s">
        <v>9</v>
      </c>
      <c r="M24" s="73" t="s">
        <v>16</v>
      </c>
      <c r="N24" s="73" t="s">
        <v>10</v>
      </c>
      <c r="O24" s="73" t="s">
        <v>11</v>
      </c>
      <c r="P24" s="72"/>
      <c r="Q24" s="3"/>
    </row>
    <row r="25" spans="1:17" ht="31.5" customHeight="1">
      <c r="A25" s="72"/>
      <c r="B25" s="72"/>
      <c r="C25" s="72"/>
      <c r="D25" s="73"/>
      <c r="E25" s="73"/>
      <c r="F25" s="73"/>
      <c r="G25" s="72"/>
      <c r="H25" s="73"/>
      <c r="I25" s="73"/>
      <c r="J25" s="72"/>
      <c r="K25" s="73"/>
      <c r="L25" s="73"/>
      <c r="M25" s="73"/>
      <c r="N25" s="73"/>
      <c r="O25" s="73"/>
      <c r="P25" s="72"/>
      <c r="Q25" s="3"/>
    </row>
    <row r="26" spans="1:17" ht="12.7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  <c r="O26" s="5">
        <v>15</v>
      </c>
      <c r="P26" s="5">
        <v>16</v>
      </c>
      <c r="Q26" s="3"/>
    </row>
    <row r="27" spans="1:17" ht="12.75">
      <c r="A27" s="45">
        <v>2</v>
      </c>
      <c r="B27" s="35" t="s">
        <v>270</v>
      </c>
      <c r="C27" s="36"/>
      <c r="D27" s="37">
        <v>10490006</v>
      </c>
      <c r="E27" s="12"/>
      <c r="F27" s="12"/>
      <c r="G27" s="12"/>
      <c r="H27" s="34">
        <v>1</v>
      </c>
      <c r="I27" s="38">
        <v>338</v>
      </c>
      <c r="J27" s="12"/>
      <c r="K27" s="34">
        <v>1</v>
      </c>
      <c r="L27" s="38">
        <v>338</v>
      </c>
      <c r="M27" s="10">
        <v>338</v>
      </c>
      <c r="N27" s="10">
        <v>0</v>
      </c>
      <c r="O27" s="46"/>
      <c r="P27" s="44"/>
      <c r="Q27" s="3"/>
    </row>
    <row r="28" spans="1:17" ht="12.75">
      <c r="A28" s="75" t="s">
        <v>256</v>
      </c>
      <c r="B28" s="75"/>
      <c r="C28" s="75"/>
      <c r="D28" s="75"/>
      <c r="E28" s="75"/>
      <c r="F28" s="75"/>
      <c r="G28" s="76"/>
      <c r="H28" s="28">
        <f>SUM(H17:H17)</f>
        <v>1</v>
      </c>
      <c r="I28" s="11">
        <v>338</v>
      </c>
      <c r="J28" s="25"/>
      <c r="K28" s="9">
        <f>SUM(K17:K17)</f>
        <v>1</v>
      </c>
      <c r="L28" s="11">
        <v>338</v>
      </c>
      <c r="M28" s="11">
        <v>338</v>
      </c>
      <c r="N28" s="11">
        <f>SUM(N17:N17)</f>
        <v>0</v>
      </c>
      <c r="O28" s="26"/>
      <c r="P28" s="22"/>
      <c r="Q28" s="3"/>
    </row>
    <row r="29" spans="2:17" ht="12.75">
      <c r="B29" s="22"/>
      <c r="C29" s="22"/>
      <c r="D29" s="22"/>
      <c r="E29" s="22"/>
      <c r="F29" s="22"/>
      <c r="G29" s="24"/>
      <c r="H29" s="26"/>
      <c r="I29" s="27"/>
      <c r="J29" s="25"/>
      <c r="K29" s="26"/>
      <c r="L29" s="27"/>
      <c r="M29" s="27"/>
      <c r="N29" s="27"/>
      <c r="O29" s="26"/>
      <c r="P29" s="22"/>
      <c r="Q29" s="3"/>
    </row>
    <row r="30" ht="12.75">
      <c r="A30" s="2"/>
    </row>
    <row r="31" spans="1:16" ht="12.75">
      <c r="A31" s="72" t="s">
        <v>12</v>
      </c>
      <c r="B31" s="72" t="s">
        <v>13</v>
      </c>
      <c r="C31" s="72" t="s">
        <v>14</v>
      </c>
      <c r="D31" s="72" t="s">
        <v>1</v>
      </c>
      <c r="E31" s="72"/>
      <c r="F31" s="72"/>
      <c r="G31" s="72" t="s">
        <v>2</v>
      </c>
      <c r="H31" s="72" t="s">
        <v>3</v>
      </c>
      <c r="I31" s="72"/>
      <c r="J31" s="72" t="s">
        <v>17</v>
      </c>
      <c r="K31" s="72" t="s">
        <v>18</v>
      </c>
      <c r="L31" s="72"/>
      <c r="M31" s="72"/>
      <c r="N31" s="72"/>
      <c r="O31" s="72"/>
      <c r="P31" s="72" t="s">
        <v>4</v>
      </c>
    </row>
    <row r="32" spans="1:16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ht="12.75">
      <c r="A33" s="72"/>
      <c r="B33" s="72"/>
      <c r="C33" s="72"/>
      <c r="D33" s="73" t="s">
        <v>289</v>
      </c>
      <c r="E33" s="73" t="s">
        <v>5</v>
      </c>
      <c r="F33" s="73" t="s">
        <v>6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2.75">
      <c r="A34" s="72"/>
      <c r="B34" s="72"/>
      <c r="C34" s="72"/>
      <c r="D34" s="73"/>
      <c r="E34" s="73"/>
      <c r="F34" s="73"/>
      <c r="G34" s="72"/>
      <c r="H34" s="73" t="s">
        <v>7</v>
      </c>
      <c r="I34" s="73" t="s">
        <v>8</v>
      </c>
      <c r="J34" s="72"/>
      <c r="K34" s="73" t="s">
        <v>7</v>
      </c>
      <c r="L34" s="73" t="s">
        <v>9</v>
      </c>
      <c r="M34" s="73" t="s">
        <v>16</v>
      </c>
      <c r="N34" s="73" t="s">
        <v>10</v>
      </c>
      <c r="O34" s="73" t="s">
        <v>11</v>
      </c>
      <c r="P34" s="72"/>
    </row>
    <row r="35" spans="1:16" ht="47.25" customHeight="1">
      <c r="A35" s="72"/>
      <c r="B35" s="72"/>
      <c r="C35" s="72"/>
      <c r="D35" s="73"/>
      <c r="E35" s="73"/>
      <c r="F35" s="73"/>
      <c r="G35" s="72"/>
      <c r="H35" s="73"/>
      <c r="I35" s="73"/>
      <c r="J35" s="72"/>
      <c r="K35" s="73"/>
      <c r="L35" s="73"/>
      <c r="M35" s="73"/>
      <c r="N35" s="73"/>
      <c r="O35" s="73"/>
      <c r="P35" s="72"/>
    </row>
    <row r="36" spans="1:16" ht="12.75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5">
        <v>9</v>
      </c>
      <c r="J36" s="5">
        <v>10</v>
      </c>
      <c r="K36" s="5">
        <v>11</v>
      </c>
      <c r="L36" s="5">
        <v>12</v>
      </c>
      <c r="M36" s="5">
        <v>13</v>
      </c>
      <c r="N36" s="5">
        <v>14</v>
      </c>
      <c r="O36" s="5">
        <v>15</v>
      </c>
      <c r="P36" s="5">
        <v>16</v>
      </c>
    </row>
    <row r="37" spans="1:16" ht="12.75">
      <c r="A37" s="4">
        <v>3</v>
      </c>
      <c r="B37" s="42" t="s">
        <v>272</v>
      </c>
      <c r="C37" s="12"/>
      <c r="D37" s="43" t="s">
        <v>283</v>
      </c>
      <c r="E37" s="12"/>
      <c r="F37" s="12"/>
      <c r="G37" s="12"/>
      <c r="H37" s="40">
        <v>2</v>
      </c>
      <c r="I37" s="41">
        <v>74</v>
      </c>
      <c r="J37" s="12"/>
      <c r="K37" s="40">
        <v>2</v>
      </c>
      <c r="L37" s="41">
        <v>74</v>
      </c>
      <c r="M37" s="10">
        <f>L37/2</f>
        <v>37</v>
      </c>
      <c r="N37" s="10">
        <f>L37/2</f>
        <v>37</v>
      </c>
      <c r="O37" s="8"/>
      <c r="P37" s="6"/>
    </row>
    <row r="38" spans="1:16" ht="12.75">
      <c r="A38" s="4">
        <f>A37+1</f>
        <v>4</v>
      </c>
      <c r="B38" s="42" t="s">
        <v>273</v>
      </c>
      <c r="C38" s="12"/>
      <c r="D38" s="43">
        <v>1130325.326</v>
      </c>
      <c r="E38" s="12"/>
      <c r="F38" s="12"/>
      <c r="G38" s="12"/>
      <c r="H38" s="40">
        <v>2</v>
      </c>
      <c r="I38" s="41">
        <v>748</v>
      </c>
      <c r="J38" s="12"/>
      <c r="K38" s="40">
        <v>2</v>
      </c>
      <c r="L38" s="41">
        <v>748</v>
      </c>
      <c r="M38" s="10">
        <f aca="true" t="shared" si="0" ref="M38:M51">L38/2</f>
        <v>374</v>
      </c>
      <c r="N38" s="10">
        <f aca="true" t="shared" si="1" ref="N38:N51">L38/2</f>
        <v>374</v>
      </c>
      <c r="O38" s="8"/>
      <c r="P38" s="6"/>
    </row>
    <row r="39" spans="1:16" ht="12.75">
      <c r="A39" s="4">
        <f aca="true" t="shared" si="2" ref="A39:A50">A38+1</f>
        <v>5</v>
      </c>
      <c r="B39" s="42" t="s">
        <v>268</v>
      </c>
      <c r="C39" s="12"/>
      <c r="D39" s="43">
        <v>130327</v>
      </c>
      <c r="E39" s="12"/>
      <c r="F39" s="12"/>
      <c r="G39" s="12"/>
      <c r="H39" s="40">
        <v>1</v>
      </c>
      <c r="I39" s="41">
        <v>249</v>
      </c>
      <c r="J39" s="12"/>
      <c r="K39" s="40">
        <v>1</v>
      </c>
      <c r="L39" s="41">
        <v>249</v>
      </c>
      <c r="M39" s="10">
        <f t="shared" si="0"/>
        <v>124.5</v>
      </c>
      <c r="N39" s="10">
        <f t="shared" si="1"/>
        <v>124.5</v>
      </c>
      <c r="O39" s="8"/>
      <c r="P39" s="6"/>
    </row>
    <row r="40" spans="1:16" ht="12.75">
      <c r="A40" s="4">
        <f t="shared" si="2"/>
        <v>6</v>
      </c>
      <c r="B40" s="42" t="s">
        <v>274</v>
      </c>
      <c r="C40" s="12"/>
      <c r="D40" s="43" t="s">
        <v>284</v>
      </c>
      <c r="E40" s="12"/>
      <c r="F40" s="12"/>
      <c r="G40" s="12"/>
      <c r="H40" s="40">
        <v>3</v>
      </c>
      <c r="I40" s="41">
        <v>1869</v>
      </c>
      <c r="J40" s="12"/>
      <c r="K40" s="40">
        <v>3</v>
      </c>
      <c r="L40" s="41">
        <v>1869</v>
      </c>
      <c r="M40" s="10">
        <f t="shared" si="0"/>
        <v>934.5</v>
      </c>
      <c r="N40" s="10">
        <f t="shared" si="1"/>
        <v>934.5</v>
      </c>
      <c r="O40" s="8"/>
      <c r="P40" s="47"/>
    </row>
    <row r="41" spans="1:16" ht="12.75">
      <c r="A41" s="4">
        <f t="shared" si="2"/>
        <v>7</v>
      </c>
      <c r="B41" s="42" t="s">
        <v>275</v>
      </c>
      <c r="C41" s="12"/>
      <c r="D41" s="43">
        <v>1130528</v>
      </c>
      <c r="E41" s="12"/>
      <c r="F41" s="12"/>
      <c r="G41" s="12"/>
      <c r="H41" s="40">
        <v>1</v>
      </c>
      <c r="I41" s="41">
        <v>25</v>
      </c>
      <c r="J41" s="12"/>
      <c r="K41" s="40">
        <v>1</v>
      </c>
      <c r="L41" s="41">
        <v>25</v>
      </c>
      <c r="M41" s="10">
        <f t="shared" si="0"/>
        <v>12.5</v>
      </c>
      <c r="N41" s="10">
        <f t="shared" si="1"/>
        <v>12.5</v>
      </c>
      <c r="O41" s="8"/>
      <c r="P41" s="6"/>
    </row>
    <row r="42" spans="1:16" ht="12.75">
      <c r="A42" s="4">
        <f t="shared" si="2"/>
        <v>8</v>
      </c>
      <c r="B42" s="42" t="s">
        <v>276</v>
      </c>
      <c r="C42" s="12"/>
      <c r="D42" s="43" t="s">
        <v>285</v>
      </c>
      <c r="E42" s="12"/>
      <c r="F42" s="12"/>
      <c r="G42" s="12"/>
      <c r="H42" s="40">
        <v>2</v>
      </c>
      <c r="I42" s="41">
        <v>130</v>
      </c>
      <c r="J42" s="12"/>
      <c r="K42" s="40">
        <v>2</v>
      </c>
      <c r="L42" s="41">
        <v>130</v>
      </c>
      <c r="M42" s="10">
        <f t="shared" si="0"/>
        <v>65</v>
      </c>
      <c r="N42" s="10">
        <f t="shared" si="1"/>
        <v>65</v>
      </c>
      <c r="O42" s="8"/>
      <c r="P42" s="6"/>
    </row>
    <row r="43" spans="1:16" ht="12.75">
      <c r="A43" s="4">
        <f t="shared" si="2"/>
        <v>9</v>
      </c>
      <c r="B43" s="42" t="s">
        <v>269</v>
      </c>
      <c r="C43" s="12"/>
      <c r="D43" s="43" t="s">
        <v>286</v>
      </c>
      <c r="E43" s="12"/>
      <c r="F43" s="12"/>
      <c r="G43" s="12"/>
      <c r="H43" s="40">
        <v>2</v>
      </c>
      <c r="I43" s="41">
        <v>174</v>
      </c>
      <c r="J43" s="12"/>
      <c r="K43" s="40">
        <v>2</v>
      </c>
      <c r="L43" s="41">
        <v>174</v>
      </c>
      <c r="M43" s="10">
        <f t="shared" si="0"/>
        <v>87</v>
      </c>
      <c r="N43" s="10">
        <f t="shared" si="1"/>
        <v>87</v>
      </c>
      <c r="O43" s="8"/>
      <c r="P43" s="6"/>
    </row>
    <row r="44" spans="1:16" ht="12.75">
      <c r="A44" s="4">
        <f t="shared" si="2"/>
        <v>10</v>
      </c>
      <c r="B44" s="42" t="s">
        <v>266</v>
      </c>
      <c r="C44" s="12"/>
      <c r="D44" s="43">
        <v>1130337</v>
      </c>
      <c r="E44" s="12"/>
      <c r="F44" s="12"/>
      <c r="G44" s="12"/>
      <c r="H44" s="40">
        <v>1</v>
      </c>
      <c r="I44" s="41">
        <v>623</v>
      </c>
      <c r="J44" s="12"/>
      <c r="K44" s="40">
        <v>1</v>
      </c>
      <c r="L44" s="41">
        <v>623</v>
      </c>
      <c r="M44" s="10">
        <f t="shared" si="0"/>
        <v>311.5</v>
      </c>
      <c r="N44" s="10">
        <f t="shared" si="1"/>
        <v>311.5</v>
      </c>
      <c r="O44" s="8"/>
      <c r="P44" s="6"/>
    </row>
    <row r="45" spans="1:16" ht="12.75">
      <c r="A45" s="4">
        <f t="shared" si="2"/>
        <v>11</v>
      </c>
      <c r="B45" s="42" t="s">
        <v>277</v>
      </c>
      <c r="C45" s="12"/>
      <c r="D45" s="43">
        <v>1130531</v>
      </c>
      <c r="E45" s="12"/>
      <c r="F45" s="12"/>
      <c r="G45" s="12"/>
      <c r="H45" s="40">
        <v>1</v>
      </c>
      <c r="I45" s="41">
        <v>187</v>
      </c>
      <c r="J45" s="12"/>
      <c r="K45" s="40">
        <v>1</v>
      </c>
      <c r="L45" s="41">
        <v>187</v>
      </c>
      <c r="M45" s="10">
        <f t="shared" si="0"/>
        <v>93.5</v>
      </c>
      <c r="N45" s="10">
        <f t="shared" si="1"/>
        <v>93.5</v>
      </c>
      <c r="O45" s="8"/>
      <c r="P45" s="6"/>
    </row>
    <row r="46" spans="1:16" ht="12.75">
      <c r="A46" s="4">
        <f t="shared" si="2"/>
        <v>12</v>
      </c>
      <c r="B46" s="42" t="s">
        <v>267</v>
      </c>
      <c r="C46" s="12"/>
      <c r="D46" s="43">
        <v>1130342</v>
      </c>
      <c r="E46" s="12"/>
      <c r="F46" s="12"/>
      <c r="G46" s="12"/>
      <c r="H46" s="40">
        <v>1</v>
      </c>
      <c r="I46" s="41">
        <v>14</v>
      </c>
      <c r="J46" s="12"/>
      <c r="K46" s="40">
        <v>1</v>
      </c>
      <c r="L46" s="41">
        <v>14</v>
      </c>
      <c r="M46" s="10">
        <f t="shared" si="0"/>
        <v>7</v>
      </c>
      <c r="N46" s="10">
        <f t="shared" si="1"/>
        <v>7</v>
      </c>
      <c r="O46" s="8"/>
      <c r="P46" s="6"/>
    </row>
    <row r="47" spans="1:16" ht="12.75">
      <c r="A47" s="4">
        <f t="shared" si="2"/>
        <v>13</v>
      </c>
      <c r="B47" s="42" t="s">
        <v>278</v>
      </c>
      <c r="C47" s="12"/>
      <c r="D47" s="43">
        <v>1131591</v>
      </c>
      <c r="E47" s="12"/>
      <c r="F47" s="12"/>
      <c r="G47" s="12"/>
      <c r="H47" s="40">
        <v>1</v>
      </c>
      <c r="I47" s="41">
        <v>187</v>
      </c>
      <c r="J47" s="12"/>
      <c r="K47" s="40">
        <v>1</v>
      </c>
      <c r="L47" s="41">
        <v>187</v>
      </c>
      <c r="M47" s="10">
        <f t="shared" si="0"/>
        <v>93.5</v>
      </c>
      <c r="N47" s="10">
        <f t="shared" si="1"/>
        <v>93.5</v>
      </c>
      <c r="O47" s="8"/>
      <c r="P47" s="6"/>
    </row>
    <row r="48" spans="1:16" ht="12.75">
      <c r="A48" s="4">
        <f t="shared" si="2"/>
        <v>14</v>
      </c>
      <c r="B48" s="42" t="s">
        <v>279</v>
      </c>
      <c r="C48" s="12"/>
      <c r="D48" s="43" t="s">
        <v>287</v>
      </c>
      <c r="E48" s="12"/>
      <c r="F48" s="12"/>
      <c r="G48" s="12"/>
      <c r="H48" s="40">
        <v>10</v>
      </c>
      <c r="I48" s="41">
        <v>560</v>
      </c>
      <c r="J48" s="12"/>
      <c r="K48" s="40">
        <v>10</v>
      </c>
      <c r="L48" s="41">
        <v>560</v>
      </c>
      <c r="M48" s="10">
        <f t="shared" si="0"/>
        <v>280</v>
      </c>
      <c r="N48" s="10">
        <f t="shared" si="1"/>
        <v>280</v>
      </c>
      <c r="O48" s="8"/>
      <c r="P48" s="6"/>
    </row>
    <row r="49" spans="1:16" ht="12.75">
      <c r="A49" s="4">
        <f t="shared" si="2"/>
        <v>15</v>
      </c>
      <c r="B49" s="42" t="s">
        <v>280</v>
      </c>
      <c r="C49" s="12"/>
      <c r="D49" s="43">
        <v>1130902</v>
      </c>
      <c r="E49" s="12"/>
      <c r="F49" s="12"/>
      <c r="G49" s="12"/>
      <c r="H49" s="40">
        <v>1</v>
      </c>
      <c r="I49" s="41">
        <v>249</v>
      </c>
      <c r="J49" s="12"/>
      <c r="K49" s="40">
        <v>1</v>
      </c>
      <c r="L49" s="41">
        <v>249</v>
      </c>
      <c r="M49" s="10">
        <f t="shared" si="0"/>
        <v>124.5</v>
      </c>
      <c r="N49" s="10">
        <f t="shared" si="1"/>
        <v>124.5</v>
      </c>
      <c r="O49" s="8"/>
      <c r="P49" s="6"/>
    </row>
    <row r="50" spans="1:16" ht="12.75">
      <c r="A50" s="4">
        <f t="shared" si="2"/>
        <v>16</v>
      </c>
      <c r="B50" s="42" t="s">
        <v>281</v>
      </c>
      <c r="C50" s="12"/>
      <c r="D50" s="43">
        <v>1131792</v>
      </c>
      <c r="E50" s="12"/>
      <c r="F50" s="12"/>
      <c r="G50" s="12"/>
      <c r="H50" s="40">
        <v>1</v>
      </c>
      <c r="I50" s="41">
        <v>290</v>
      </c>
      <c r="J50" s="12"/>
      <c r="K50" s="40">
        <v>1</v>
      </c>
      <c r="L50" s="41">
        <v>290</v>
      </c>
      <c r="M50" s="10">
        <f t="shared" si="0"/>
        <v>145</v>
      </c>
      <c r="N50" s="10">
        <f t="shared" si="1"/>
        <v>145</v>
      </c>
      <c r="O50" s="8"/>
      <c r="P50" s="6"/>
    </row>
    <row r="51" spans="1:16" ht="12.75">
      <c r="A51" s="4">
        <f>A50+1</f>
        <v>17</v>
      </c>
      <c r="B51" s="42" t="s">
        <v>282</v>
      </c>
      <c r="C51" s="12"/>
      <c r="D51" s="43">
        <v>1130530</v>
      </c>
      <c r="E51" s="12"/>
      <c r="F51" s="12"/>
      <c r="G51" s="12"/>
      <c r="H51" s="40">
        <v>1</v>
      </c>
      <c r="I51" s="41">
        <v>62</v>
      </c>
      <c r="J51" s="12"/>
      <c r="K51" s="40">
        <v>1</v>
      </c>
      <c r="L51" s="41">
        <v>62</v>
      </c>
      <c r="M51" s="10">
        <f t="shared" si="0"/>
        <v>31</v>
      </c>
      <c r="N51" s="10">
        <f t="shared" si="1"/>
        <v>31</v>
      </c>
      <c r="O51" s="8"/>
      <c r="P51" s="6"/>
    </row>
    <row r="52" spans="1:16" ht="12.75">
      <c r="A52" s="75" t="s">
        <v>256</v>
      </c>
      <c r="B52" s="75"/>
      <c r="C52" s="75"/>
      <c r="D52" s="75"/>
      <c r="E52" s="75"/>
      <c r="F52" s="75"/>
      <c r="G52" s="76"/>
      <c r="H52" s="28">
        <f>SUM(H37:H51)</f>
        <v>30</v>
      </c>
      <c r="I52" s="11">
        <f>SUM(I37:I51)</f>
        <v>5441</v>
      </c>
      <c r="J52" s="28"/>
      <c r="K52" s="28">
        <f>SUM(K37:K51)</f>
        <v>30</v>
      </c>
      <c r="L52" s="11">
        <f>SUM(L37:L51)</f>
        <v>5441</v>
      </c>
      <c r="M52" s="11">
        <f>SUM(M37:M51)</f>
        <v>2720.5</v>
      </c>
      <c r="N52" s="11">
        <f>SUM(N37:N51)</f>
        <v>2720.5</v>
      </c>
      <c r="O52" s="26"/>
      <c r="P52" s="22"/>
    </row>
    <row r="53" spans="12:14" ht="12.75">
      <c r="L53" s="52"/>
      <c r="M53" s="52"/>
      <c r="N53" s="52"/>
    </row>
    <row r="56" spans="2:13" ht="18">
      <c r="B56" s="53" t="s">
        <v>296</v>
      </c>
      <c r="I56" s="82" t="s">
        <v>297</v>
      </c>
      <c r="J56" s="82"/>
      <c r="K56" s="82"/>
      <c r="L56" s="82"/>
      <c r="M56" s="82"/>
    </row>
  </sheetData>
  <sheetProtection/>
  <mergeCells count="68">
    <mergeCell ref="I56:M56"/>
    <mergeCell ref="Q14:Q15"/>
    <mergeCell ref="K11:O13"/>
    <mergeCell ref="M14:M15"/>
    <mergeCell ref="D11:F12"/>
    <mergeCell ref="C11:C15"/>
    <mergeCell ref="N14:N15"/>
    <mergeCell ref="O14:O15"/>
    <mergeCell ref="A4:D4"/>
    <mergeCell ref="A5:D5"/>
    <mergeCell ref="A7:P7"/>
    <mergeCell ref="A52:G52"/>
    <mergeCell ref="A11:A15"/>
    <mergeCell ref="B11:B15"/>
    <mergeCell ref="D13:D15"/>
    <mergeCell ref="Q11:Q12"/>
    <mergeCell ref="E13:E15"/>
    <mergeCell ref="F13:F15"/>
    <mergeCell ref="H14:H15"/>
    <mergeCell ref="I14:I15"/>
    <mergeCell ref="K14:K15"/>
    <mergeCell ref="L14:L15"/>
    <mergeCell ref="H24:H25"/>
    <mergeCell ref="A18:G18"/>
    <mergeCell ref="A21:A25"/>
    <mergeCell ref="B21:B25"/>
    <mergeCell ref="C21:C25"/>
    <mergeCell ref="D21:F22"/>
    <mergeCell ref="P21:P25"/>
    <mergeCell ref="N24:N25"/>
    <mergeCell ref="A8:P8"/>
    <mergeCell ref="G11:G15"/>
    <mergeCell ref="H11:I13"/>
    <mergeCell ref="P11:P15"/>
    <mergeCell ref="J11:J15"/>
    <mergeCell ref="D23:D25"/>
    <mergeCell ref="E23:E25"/>
    <mergeCell ref="F23:F25"/>
    <mergeCell ref="A28:G28"/>
    <mergeCell ref="H21:I23"/>
    <mergeCell ref="J21:J25"/>
    <mergeCell ref="K21:O23"/>
    <mergeCell ref="O24:O25"/>
    <mergeCell ref="K34:K35"/>
    <mergeCell ref="L34:L35"/>
    <mergeCell ref="M34:M35"/>
    <mergeCell ref="N34:N35"/>
    <mergeCell ref="O34:O35"/>
    <mergeCell ref="A6:P6"/>
    <mergeCell ref="A31:A35"/>
    <mergeCell ref="B31:B35"/>
    <mergeCell ref="C31:C35"/>
    <mergeCell ref="D31:F32"/>
    <mergeCell ref="I24:I25"/>
    <mergeCell ref="K24:K25"/>
    <mergeCell ref="L24:L25"/>
    <mergeCell ref="M24:M25"/>
    <mergeCell ref="G21:G25"/>
    <mergeCell ref="G31:G35"/>
    <mergeCell ref="H31:I33"/>
    <mergeCell ref="J31:J35"/>
    <mergeCell ref="K31:O33"/>
    <mergeCell ref="P31:P35"/>
    <mergeCell ref="D33:D35"/>
    <mergeCell ref="E33:E35"/>
    <mergeCell ref="F33:F35"/>
    <mergeCell ref="H34:H35"/>
    <mergeCell ref="I34:I35"/>
  </mergeCells>
  <printOptions/>
  <pageMargins left="0.31496062992125984" right="0.31496062992125984" top="0.35433070866141736" bottom="0.15748031496062992" header="0.1968503937007874" footer="0.15748031496062992"/>
  <pageSetup orientation="landscape" paperSize="9" scale="89" r:id="rId2"/>
  <rowBreaks count="1" manualBreakCount="1">
    <brk id="38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2020-12-29T07:29:15Z</cp:lastPrinted>
  <dcterms:created xsi:type="dcterms:W3CDTF">1999-07-07T07:42:48Z</dcterms:created>
  <dcterms:modified xsi:type="dcterms:W3CDTF">2020-12-29T12:37:29Z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