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я" sheetId="1" r:id="rId1"/>
  </sheets>
  <definedNames>
    <definedName name="_xlnm.Print_Area" localSheetId="0">'функция'!$A$1:$K$42</definedName>
  </definedNames>
  <calcPr fullCalcOnLoad="1"/>
</workbook>
</file>

<file path=xl/sharedStrings.xml><?xml version="1.0" encoding="utf-8"?>
<sst xmlns="http://schemas.openxmlformats.org/spreadsheetml/2006/main" count="49" uniqueCount="42">
  <si>
    <t>Найменування видатків</t>
  </si>
  <si>
    <t xml:space="preserve"> </t>
  </si>
  <si>
    <t>Загальний фонд</t>
  </si>
  <si>
    <t>Спеціальний фонд</t>
  </si>
  <si>
    <t>%   виконан-ня</t>
  </si>
  <si>
    <t xml:space="preserve">В С Ь О Г О </t>
  </si>
  <si>
    <t>Державне управління</t>
  </si>
  <si>
    <t>РАЗОМ</t>
  </si>
  <si>
    <t>Кошти, що передаються з загального фонду до бюджету розвитку</t>
  </si>
  <si>
    <t>Оплата послуг (крім комунальних)</t>
  </si>
  <si>
    <t>Оплата комунальних послуг та енергоносіїв</t>
  </si>
  <si>
    <t>Оплата теплопостачання</t>
  </si>
  <si>
    <t>Оплата вдопостачання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</si>
  <si>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</si>
  <si>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</si>
  <si>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</si>
  <si>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 xml:space="preserve">Поточні трансферти органам державного управління інших рівнів </t>
  </si>
  <si>
    <t xml:space="preserve">затверджено з урахуванням змін </t>
  </si>
  <si>
    <t>0100</t>
  </si>
  <si>
    <t>3000</t>
  </si>
  <si>
    <t>ВСЬОГО</t>
  </si>
  <si>
    <t>Соціальний захист та соціальне забезпечення</t>
  </si>
  <si>
    <t>Виконання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</si>
  <si>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</si>
  <si>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</si>
  <si>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КТПКВКМБ/      КЕКВ</t>
  </si>
  <si>
    <t>Предмети,матеріали,обладнання та інвентар</t>
  </si>
  <si>
    <t>Заробітна плата</t>
  </si>
  <si>
    <t>Нарахування на оплату праці</t>
  </si>
  <si>
    <t>Використання товарів і послуг</t>
  </si>
  <si>
    <t>Інші виплати населенню</t>
  </si>
  <si>
    <t>Інші поточні видатки</t>
  </si>
  <si>
    <t>Інші субвенції</t>
  </si>
  <si>
    <t>9770</t>
  </si>
  <si>
    <t>Фізична культура  і спорт</t>
  </si>
  <si>
    <t>5000</t>
  </si>
  <si>
    <t>Придбання обладнання і предметів довгострокового користування</t>
  </si>
  <si>
    <t>Окремі заходи по реалізації державних (регіональних) програм, не віднесені до заходів розвитку</t>
  </si>
  <si>
    <t>8110</t>
  </si>
  <si>
    <t>Заходи із запобігання та ліквідації надзвичайних ситуацій та наслідків стихійного лиха</t>
  </si>
  <si>
    <t>Капітальний ремонт інших об’єктів</t>
  </si>
  <si>
    <t>Виконання  районного бюджету за типовою програмною  класифікацією видатків та економічною класифікацією видатків за  2023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</si>
</sst>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\ &quot;₽&quot;"/>
    <numFmt numFmtId="207" formatCode="_(* #,##0.0_);_(* \(#,##0.0\);_(* &quot;-&quot;??_);_(@_)"/>
    <numFmt numFmtId="20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8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198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198" fontId="2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198" fontId="2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98" fontId="1" fillId="34" borderId="10" xfId="0" applyNumberFormat="1" applyFont="1" applyFill="1" applyBorder="1" applyAlignment="1">
      <alignment/>
    </xf>
    <xf numFmtId="0" fontId="0" fillId="0" borderId="0" xfId="52" applyFont="1">
      <alignment/>
      <protection/>
    </xf>
    <xf numFmtId="195" fontId="0" fillId="0" borderId="10" xfId="59" applyFont="1" applyBorder="1" applyAlignment="1">
      <alignment/>
    </xf>
    <xf numFmtId="195" fontId="0" fillId="0" borderId="0" xfId="59" applyFont="1" applyAlignment="1">
      <alignment/>
    </xf>
    <xf numFmtId="195" fontId="2" fillId="33" borderId="10" xfId="59" applyFont="1" applyFill="1" applyBorder="1" applyAlignment="1">
      <alignment/>
    </xf>
    <xf numFmtId="195" fontId="2" fillId="34" borderId="10" xfId="59" applyFont="1" applyFill="1" applyBorder="1" applyAlignment="1">
      <alignment/>
    </xf>
    <xf numFmtId="195" fontId="0" fillId="0" borderId="12" xfId="59" applyFont="1" applyBorder="1" applyAlignment="1">
      <alignment/>
    </xf>
    <xf numFmtId="195" fontId="0" fillId="0" borderId="10" xfId="59" applyFont="1" applyFill="1" applyBorder="1" applyAlignment="1">
      <alignment horizontal="center" vertical="center"/>
    </xf>
    <xf numFmtId="195" fontId="0" fillId="0" borderId="10" xfId="59" applyFont="1" applyFill="1" applyBorder="1" applyAlignment="1">
      <alignment/>
    </xf>
    <xf numFmtId="195" fontId="3" fillId="0" borderId="10" xfId="59" applyFont="1" applyBorder="1" applyAlignment="1">
      <alignment/>
    </xf>
    <xf numFmtId="208" fontId="0" fillId="0" borderId="10" xfId="59" applyNumberFormat="1" applyFont="1" applyBorder="1" applyAlignment="1">
      <alignment/>
    </xf>
    <xf numFmtId="208" fontId="0" fillId="0" borderId="0" xfId="59" applyNumberFormat="1" applyFont="1" applyAlignment="1">
      <alignment/>
    </xf>
    <xf numFmtId="208" fontId="0" fillId="0" borderId="13" xfId="59" applyNumberFormat="1" applyFont="1" applyBorder="1" applyAlignment="1">
      <alignment/>
    </xf>
    <xf numFmtId="208" fontId="0" fillId="0" borderId="10" xfId="59" applyNumberFormat="1" applyFont="1" applyBorder="1" applyAlignment="1">
      <alignment horizontal="center" wrapText="1"/>
    </xf>
    <xf numFmtId="208" fontId="2" fillId="33" borderId="10" xfId="59" applyNumberFormat="1" applyFont="1" applyFill="1" applyBorder="1" applyAlignment="1">
      <alignment/>
    </xf>
    <xf numFmtId="208" fontId="2" fillId="34" borderId="10" xfId="59" applyNumberFormat="1" applyFont="1" applyFill="1" applyBorder="1" applyAlignment="1">
      <alignment/>
    </xf>
    <xf numFmtId="208" fontId="3" fillId="0" borderId="10" xfId="59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к сесии на 04.02.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3:L39"/>
  <sheetViews>
    <sheetView tabSelected="1" zoomScalePageLayoutView="0" workbookViewId="0" topLeftCell="A1">
      <pane xSplit="2" ySplit="11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2" sqref="A42:F43"/>
    </sheetView>
  </sheetViews>
  <sheetFormatPr defaultColWidth="9.140625" defaultRowHeight="12.75"/>
  <cols>
    <col min="1" max="1" width="45.421875" style="0" customWidth="1"/>
    <col min="2" max="2" width="11.421875" style="0" customWidth="1"/>
    <col min="3" max="3" width="12.140625" style="33" customWidth="1"/>
    <col min="4" max="4" width="14.421875" style="25" customWidth="1"/>
    <col min="5" max="5" width="9.57421875" style="0" customWidth="1"/>
    <col min="6" max="6" width="12.140625" style="33" customWidth="1"/>
    <col min="7" max="7" width="12.8515625" style="25" bestFit="1" customWidth="1"/>
    <col min="8" max="8" width="9.28125" style="0" customWidth="1"/>
    <col min="9" max="9" width="13.28125" style="33" customWidth="1"/>
    <col min="10" max="10" width="14.28125" style="25" customWidth="1"/>
    <col min="11" max="11" width="9.28125" style="0" bestFit="1" customWidth="1"/>
  </cols>
  <sheetData>
    <row r="3" ht="12.75">
      <c r="H3" s="23"/>
    </row>
    <row r="4" ht="12.75">
      <c r="H4" s="23"/>
    </row>
    <row r="5" ht="12.75">
      <c r="H5" s="23"/>
    </row>
    <row r="8" spans="1:11" ht="12.75">
      <c r="A8" s="43" t="s">
        <v>41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10" spans="1:11" ht="12.75">
      <c r="A10" s="41" t="s">
        <v>0</v>
      </c>
      <c r="B10" s="39" t="s">
        <v>25</v>
      </c>
      <c r="C10" s="34" t="s">
        <v>1</v>
      </c>
      <c r="D10" s="28" t="s">
        <v>2</v>
      </c>
      <c r="E10" s="3"/>
      <c r="F10" s="34"/>
      <c r="G10" s="28" t="s">
        <v>3</v>
      </c>
      <c r="H10" s="3"/>
      <c r="I10" s="34"/>
      <c r="J10" s="28" t="s">
        <v>5</v>
      </c>
      <c r="K10" s="3"/>
    </row>
    <row r="11" spans="1:11" ht="74.25" customHeight="1">
      <c r="A11" s="42"/>
      <c r="B11" s="40"/>
      <c r="C11" s="35" t="s">
        <v>17</v>
      </c>
      <c r="D11" s="29" t="s">
        <v>22</v>
      </c>
      <c r="E11" s="18" t="s">
        <v>4</v>
      </c>
      <c r="F11" s="35" t="s">
        <v>17</v>
      </c>
      <c r="G11" s="29" t="s">
        <v>22</v>
      </c>
      <c r="H11" s="18" t="s">
        <v>4</v>
      </c>
      <c r="I11" s="35" t="s">
        <v>17</v>
      </c>
      <c r="J11" s="29" t="s">
        <v>22</v>
      </c>
      <c r="K11" s="18" t="s">
        <v>4</v>
      </c>
    </row>
    <row r="12" spans="1:11" ht="12.75">
      <c r="A12" s="1" t="s">
        <v>6</v>
      </c>
      <c r="B12" s="15" t="s">
        <v>18</v>
      </c>
      <c r="C12" s="32">
        <v>8903300</v>
      </c>
      <c r="D12" s="24">
        <v>5060591.39</v>
      </c>
      <c r="E12" s="6">
        <f aca="true" t="shared" si="0" ref="E12:E17">D12/C12*100</f>
        <v>56.83950209472892</v>
      </c>
      <c r="F12" s="32">
        <v>2060000</v>
      </c>
      <c r="G12" s="24">
        <v>948700</v>
      </c>
      <c r="H12" s="6">
        <f>G12/F12*100</f>
        <v>46.05339805825243</v>
      </c>
      <c r="I12" s="38">
        <f aca="true" t="shared" si="1" ref="I12:J14">C12+F12</f>
        <v>10963300</v>
      </c>
      <c r="J12" s="31">
        <f t="shared" si="1"/>
        <v>6009291.39</v>
      </c>
      <c r="K12" s="6">
        <f aca="true" t="shared" si="2" ref="K12:K17">J12/I12*100</f>
        <v>54.81279715049301</v>
      </c>
    </row>
    <row r="13" spans="1:12" ht="12.75">
      <c r="A13" s="1" t="s">
        <v>21</v>
      </c>
      <c r="B13" s="15" t="s">
        <v>19</v>
      </c>
      <c r="C13" s="32">
        <v>444000</v>
      </c>
      <c r="D13" s="24">
        <v>379500</v>
      </c>
      <c r="E13" s="6">
        <f t="shared" si="0"/>
        <v>85.47297297297297</v>
      </c>
      <c r="F13" s="32">
        <v>237659</v>
      </c>
      <c r="G13" s="24">
        <v>237658.08</v>
      </c>
      <c r="H13" s="6">
        <f>G13/F13*100</f>
        <v>99.9996128907384</v>
      </c>
      <c r="I13" s="38">
        <f t="shared" si="1"/>
        <v>681659</v>
      </c>
      <c r="J13" s="31">
        <f t="shared" si="1"/>
        <v>617158.08</v>
      </c>
      <c r="K13" s="6">
        <f t="shared" si="2"/>
        <v>90.53765592473655</v>
      </c>
      <c r="L13" s="9"/>
    </row>
    <row r="14" spans="1:12" ht="12.75">
      <c r="A14" s="1" t="s">
        <v>34</v>
      </c>
      <c r="B14" s="15" t="s">
        <v>35</v>
      </c>
      <c r="C14" s="32">
        <v>100000</v>
      </c>
      <c r="D14" s="24"/>
      <c r="E14" s="6">
        <f t="shared" si="0"/>
        <v>0</v>
      </c>
      <c r="F14" s="32"/>
      <c r="G14" s="24"/>
      <c r="H14" s="6"/>
      <c r="I14" s="38">
        <f t="shared" si="1"/>
        <v>100000</v>
      </c>
      <c r="J14" s="31"/>
      <c r="K14" s="6"/>
      <c r="L14" s="9"/>
    </row>
    <row r="15" spans="1:12" ht="25.5">
      <c r="A15" s="1" t="s">
        <v>39</v>
      </c>
      <c r="B15" s="15" t="s">
        <v>38</v>
      </c>
      <c r="C15" s="32">
        <v>900000</v>
      </c>
      <c r="D15" s="24"/>
      <c r="E15" s="6"/>
      <c r="F15" s="32">
        <v>8554377</v>
      </c>
      <c r="G15" s="24">
        <v>8554376.05</v>
      </c>
      <c r="H15" s="6">
        <f>G15/F15*100</f>
        <v>99.9999888945741</v>
      </c>
      <c r="I15" s="38">
        <f aca="true" t="shared" si="3" ref="I15:J17">C15+F15</f>
        <v>9454377</v>
      </c>
      <c r="J15" s="31">
        <f t="shared" si="3"/>
        <v>8554376.05</v>
      </c>
      <c r="K15" s="6">
        <f t="shared" si="2"/>
        <v>90.48058957242769</v>
      </c>
      <c r="L15" s="9"/>
    </row>
    <row r="16" spans="1:11" ht="24" customHeight="1" hidden="1">
      <c r="A16" s="1" t="s">
        <v>32</v>
      </c>
      <c r="B16" s="15" t="s">
        <v>33</v>
      </c>
      <c r="C16" s="32"/>
      <c r="D16" s="24"/>
      <c r="E16" s="6" t="e">
        <f t="shared" si="0"/>
        <v>#DIV/0!</v>
      </c>
      <c r="F16" s="32"/>
      <c r="G16" s="24"/>
      <c r="H16" s="6" t="e">
        <f>G16/F16*100</f>
        <v>#DIV/0!</v>
      </c>
      <c r="I16" s="38">
        <f t="shared" si="3"/>
        <v>0</v>
      </c>
      <c r="J16" s="31">
        <f t="shared" si="3"/>
        <v>0</v>
      </c>
      <c r="K16" s="6" t="e">
        <f t="shared" si="2"/>
        <v>#DIV/0!</v>
      </c>
    </row>
    <row r="17" spans="1:11" ht="38.25">
      <c r="A17" s="5" t="s">
        <v>23</v>
      </c>
      <c r="B17" s="15" t="s">
        <v>24</v>
      </c>
      <c r="C17" s="32">
        <v>10143012</v>
      </c>
      <c r="D17" s="30">
        <v>10138132.1</v>
      </c>
      <c r="E17" s="13">
        <f t="shared" si="0"/>
        <v>99.95188904439824</v>
      </c>
      <c r="F17" s="32"/>
      <c r="G17" s="24"/>
      <c r="H17" s="6"/>
      <c r="I17" s="38">
        <f t="shared" si="3"/>
        <v>10143012</v>
      </c>
      <c r="J17" s="31">
        <f t="shared" si="3"/>
        <v>10138132.1</v>
      </c>
      <c r="K17" s="6">
        <f t="shared" si="2"/>
        <v>99.95188904439824</v>
      </c>
    </row>
    <row r="18" spans="1:11" ht="12.75">
      <c r="A18" s="7" t="s">
        <v>20</v>
      </c>
      <c r="B18" s="16"/>
      <c r="C18" s="36">
        <f>SUM(C12:C17)</f>
        <v>20490312</v>
      </c>
      <c r="D18" s="26">
        <f>SUM(D12:D17)</f>
        <v>15578223.489999998</v>
      </c>
      <c r="E18" s="8">
        <f>D18/C18*100</f>
        <v>76.02726346968264</v>
      </c>
      <c r="F18" s="36">
        <f>SUM(F12:F17)</f>
        <v>10852036</v>
      </c>
      <c r="G18" s="26">
        <f>SUM(G12:G17)</f>
        <v>9740734.13</v>
      </c>
      <c r="H18" s="6">
        <f>G18/F18*100</f>
        <v>89.7595080775626</v>
      </c>
      <c r="I18" s="36">
        <f>SUM(I12:I17)</f>
        <v>31342348</v>
      </c>
      <c r="J18" s="26">
        <f>SUM(J12:J17)</f>
        <v>25318957.619999997</v>
      </c>
      <c r="K18" s="8">
        <f>J18/I18*100</f>
        <v>80.7819427568094</v>
      </c>
    </row>
    <row r="19" spans="1:11" ht="25.5" customHeight="1" hidden="1">
      <c r="A19" s="1" t="s">
        <v>8</v>
      </c>
      <c r="B19" s="2">
        <v>250306</v>
      </c>
      <c r="C19" s="32"/>
      <c r="D19" s="24"/>
      <c r="E19" s="4" t="e">
        <f>D19/C19*100</f>
        <v>#DIV/0!</v>
      </c>
      <c r="F19" s="32"/>
      <c r="G19" s="24"/>
      <c r="H19" s="2"/>
      <c r="I19" s="32"/>
      <c r="J19" s="24"/>
      <c r="K19" s="4" t="e">
        <f>J19/I19*100</f>
        <v>#DIV/0!</v>
      </c>
    </row>
    <row r="20" spans="1:11" ht="12.75" hidden="1">
      <c r="A20" s="17" t="s">
        <v>7</v>
      </c>
      <c r="B20" s="2"/>
      <c r="C20" s="32">
        <f>C18+C19</f>
        <v>20490312</v>
      </c>
      <c r="D20" s="24">
        <f>D18+D19</f>
        <v>15578223.489999998</v>
      </c>
      <c r="E20" s="4">
        <f>D20/C20*100</f>
        <v>76.02726346968264</v>
      </c>
      <c r="F20" s="32"/>
      <c r="G20" s="24"/>
      <c r="H20" s="2"/>
      <c r="I20" s="32">
        <f>I18+I19</f>
        <v>31342348</v>
      </c>
      <c r="J20" s="24">
        <f>J18+J19</f>
        <v>25318957.619999997</v>
      </c>
      <c r="K20" s="4">
        <f>J20/I20*100</f>
        <v>80.7819427568094</v>
      </c>
    </row>
    <row r="21" spans="1:11" ht="12.75">
      <c r="A21" s="17"/>
      <c r="B21" s="2"/>
      <c r="C21" s="32"/>
      <c r="D21" s="24"/>
      <c r="E21" s="22"/>
      <c r="F21" s="32"/>
      <c r="G21" s="24"/>
      <c r="H21" s="21"/>
      <c r="I21" s="32"/>
      <c r="J21" s="24"/>
      <c r="K21" s="22"/>
    </row>
    <row r="22" spans="1:11" ht="12.75">
      <c r="A22" s="10" t="s">
        <v>27</v>
      </c>
      <c r="B22" s="10">
        <v>2111</v>
      </c>
      <c r="C22" s="32">
        <v>2898500</v>
      </c>
      <c r="D22" s="24">
        <v>2898342.9</v>
      </c>
      <c r="E22" s="13">
        <f aca="true" t="shared" si="4" ref="E22:E39">D22/C22*100</f>
        <v>99.9945799551492</v>
      </c>
      <c r="F22" s="32"/>
      <c r="G22" s="24"/>
      <c r="H22" s="21"/>
      <c r="I22" s="38">
        <f>C22+F22</f>
        <v>2898500</v>
      </c>
      <c r="J22" s="31">
        <f>D22+G22</f>
        <v>2898342.9</v>
      </c>
      <c r="K22" s="6">
        <f aca="true" t="shared" si="5" ref="K22:K39">J22/I22*100</f>
        <v>99.9945799551492</v>
      </c>
    </row>
    <row r="23" spans="1:11" ht="12.75">
      <c r="A23" s="10" t="s">
        <v>28</v>
      </c>
      <c r="B23" s="10">
        <v>2120</v>
      </c>
      <c r="C23" s="32">
        <v>642300</v>
      </c>
      <c r="D23" s="24">
        <v>642184.26</v>
      </c>
      <c r="E23" s="13">
        <f t="shared" si="4"/>
        <v>99.9819803829986</v>
      </c>
      <c r="F23" s="32"/>
      <c r="G23" s="24"/>
      <c r="H23" s="21"/>
      <c r="I23" s="38">
        <f>C23+F23</f>
        <v>642300</v>
      </c>
      <c r="J23" s="31">
        <f>D23+G23</f>
        <v>642184.26</v>
      </c>
      <c r="K23" s="6">
        <f t="shared" si="5"/>
        <v>99.9819803829986</v>
      </c>
    </row>
    <row r="24" spans="1:11" ht="12.75">
      <c r="A24" s="10" t="s">
        <v>29</v>
      </c>
      <c r="B24" s="10">
        <v>2200</v>
      </c>
      <c r="C24" s="32">
        <f>SUM(C25:C27)+C33</f>
        <v>6359200</v>
      </c>
      <c r="D24" s="24">
        <f>SUM(D25:D27)+D33</f>
        <v>1518705.02</v>
      </c>
      <c r="E24" s="13">
        <f t="shared" si="4"/>
        <v>23.882013775317652</v>
      </c>
      <c r="F24" s="32">
        <f>SUM(F25:F27)+F33</f>
        <v>8792036</v>
      </c>
      <c r="G24" s="24">
        <f>SUM(G25:G27)+G33</f>
        <v>8792034.13</v>
      </c>
      <c r="H24" s="6">
        <f>G24/F24*100</f>
        <v>99.99997873075134</v>
      </c>
      <c r="I24" s="32">
        <f>SUM(I25:I27)+I33</f>
        <v>15151236</v>
      </c>
      <c r="J24" s="24">
        <f>SUM(J25:J27)+J33</f>
        <v>10310739.150000002</v>
      </c>
      <c r="K24" s="6">
        <f t="shared" si="5"/>
        <v>68.05213218248335</v>
      </c>
    </row>
    <row r="25" spans="1:11" ht="12.75">
      <c r="A25" s="19" t="s">
        <v>26</v>
      </c>
      <c r="B25" s="2">
        <v>2210</v>
      </c>
      <c r="C25" s="32">
        <v>1713900</v>
      </c>
      <c r="D25" s="24">
        <v>450874.9</v>
      </c>
      <c r="E25" s="13">
        <f t="shared" si="4"/>
        <v>26.306954898185424</v>
      </c>
      <c r="F25" s="32">
        <v>8709536</v>
      </c>
      <c r="G25" s="24">
        <v>8709534.13</v>
      </c>
      <c r="H25" s="6">
        <f>G25/F25*100</f>
        <v>99.99997852928102</v>
      </c>
      <c r="I25" s="38">
        <f>C25+F25</f>
        <v>10423436</v>
      </c>
      <c r="J25" s="31">
        <f>D25+G25</f>
        <v>9160409.030000001</v>
      </c>
      <c r="K25" s="6">
        <f t="shared" si="5"/>
        <v>87.88281551304196</v>
      </c>
    </row>
    <row r="26" spans="1:11" ht="12.75">
      <c r="A26" s="2" t="s">
        <v>9</v>
      </c>
      <c r="B26" s="2">
        <v>2240</v>
      </c>
      <c r="C26" s="32">
        <v>3116400</v>
      </c>
      <c r="D26" s="24">
        <v>936097.63</v>
      </c>
      <c r="E26" s="13">
        <f t="shared" si="4"/>
        <v>30.037788152997045</v>
      </c>
      <c r="F26" s="32"/>
      <c r="G26" s="24"/>
      <c r="H26" s="6"/>
      <c r="I26" s="38">
        <f>C26+F26</f>
        <v>3116400</v>
      </c>
      <c r="J26" s="31">
        <f>D26+G26</f>
        <v>936097.63</v>
      </c>
      <c r="K26" s="6">
        <f t="shared" si="5"/>
        <v>30.037788152997045</v>
      </c>
    </row>
    <row r="27" spans="1:11" ht="12.75">
      <c r="A27" s="11" t="s">
        <v>10</v>
      </c>
      <c r="B27" s="10">
        <v>2270</v>
      </c>
      <c r="C27" s="32">
        <f>SUM(C28:C32)</f>
        <v>1528900</v>
      </c>
      <c r="D27" s="24">
        <f>SUM(D28:D32)</f>
        <v>131732.49000000002</v>
      </c>
      <c r="E27" s="13">
        <f t="shared" si="4"/>
        <v>8.61616129243247</v>
      </c>
      <c r="F27" s="32">
        <f>SUM(F28:F32)</f>
        <v>82500</v>
      </c>
      <c r="G27" s="24">
        <f>SUM(G28:G32)</f>
        <v>82500</v>
      </c>
      <c r="H27" s="6">
        <f>G27/F27*100</f>
        <v>100</v>
      </c>
      <c r="I27" s="32">
        <f>SUM(I28:I32)</f>
        <v>1611400</v>
      </c>
      <c r="J27" s="24">
        <f>SUM(J28:J32)</f>
        <v>214232.49</v>
      </c>
      <c r="K27" s="6">
        <f t="shared" si="5"/>
        <v>13.294805138388979</v>
      </c>
    </row>
    <row r="28" spans="1:11" ht="12.75">
      <c r="A28" s="12" t="s">
        <v>11</v>
      </c>
      <c r="B28" s="2">
        <v>2271</v>
      </c>
      <c r="C28" s="32">
        <v>226700</v>
      </c>
      <c r="D28" s="24">
        <v>54584.31</v>
      </c>
      <c r="E28" s="13">
        <f t="shared" si="4"/>
        <v>24.077772386413763</v>
      </c>
      <c r="F28" s="32"/>
      <c r="G28" s="24"/>
      <c r="H28" s="21"/>
      <c r="I28" s="38">
        <f aca="true" t="shared" si="6" ref="I28:I36">C28+F28</f>
        <v>226700</v>
      </c>
      <c r="J28" s="31">
        <f aca="true" t="shared" si="7" ref="J28:J36">D28+G28</f>
        <v>54584.31</v>
      </c>
      <c r="K28" s="6">
        <f t="shared" si="5"/>
        <v>24.077772386413763</v>
      </c>
    </row>
    <row r="29" spans="1:11" ht="12.75">
      <c r="A29" s="2" t="s">
        <v>12</v>
      </c>
      <c r="B29" s="2">
        <v>2272</v>
      </c>
      <c r="C29" s="32">
        <v>21300</v>
      </c>
      <c r="D29" s="24">
        <v>197.88</v>
      </c>
      <c r="E29" s="13">
        <f t="shared" si="4"/>
        <v>0.9290140845070423</v>
      </c>
      <c r="F29" s="32"/>
      <c r="G29" s="24"/>
      <c r="H29" s="21"/>
      <c r="I29" s="38">
        <f t="shared" si="6"/>
        <v>21300</v>
      </c>
      <c r="J29" s="31">
        <f t="shared" si="7"/>
        <v>197.88</v>
      </c>
      <c r="K29" s="6">
        <f t="shared" si="5"/>
        <v>0.9290140845070423</v>
      </c>
    </row>
    <row r="30" spans="1:11" ht="12.75">
      <c r="A30" s="1" t="s">
        <v>13</v>
      </c>
      <c r="B30" s="2">
        <v>2273</v>
      </c>
      <c r="C30" s="32">
        <v>410400</v>
      </c>
      <c r="D30" s="24">
        <v>6273.54</v>
      </c>
      <c r="E30" s="13">
        <f t="shared" si="4"/>
        <v>1.5286403508771929</v>
      </c>
      <c r="F30" s="32"/>
      <c r="G30" s="24"/>
      <c r="H30" s="21"/>
      <c r="I30" s="38">
        <f t="shared" si="6"/>
        <v>410400</v>
      </c>
      <c r="J30" s="31">
        <f t="shared" si="7"/>
        <v>6273.54</v>
      </c>
      <c r="K30" s="6">
        <f t="shared" si="5"/>
        <v>1.5286403508771929</v>
      </c>
    </row>
    <row r="31" spans="1:11" ht="12.75">
      <c r="A31" s="1" t="s">
        <v>14</v>
      </c>
      <c r="B31" s="2">
        <v>2274</v>
      </c>
      <c r="C31" s="32">
        <v>284400</v>
      </c>
      <c r="D31" s="24">
        <v>70673.59</v>
      </c>
      <c r="E31" s="13">
        <f t="shared" si="4"/>
        <v>24.85006680731364</v>
      </c>
      <c r="F31" s="32"/>
      <c r="G31" s="24"/>
      <c r="H31" s="21"/>
      <c r="I31" s="38">
        <f t="shared" si="6"/>
        <v>284400</v>
      </c>
      <c r="J31" s="31">
        <f t="shared" si="7"/>
        <v>70673.59</v>
      </c>
      <c r="K31" s="6">
        <f t="shared" si="5"/>
        <v>24.85006680731364</v>
      </c>
    </row>
    <row r="32" spans="1:11" ht="12.75">
      <c r="A32" s="1" t="s">
        <v>15</v>
      </c>
      <c r="B32" s="2">
        <v>2275</v>
      </c>
      <c r="C32" s="32">
        <v>586100</v>
      </c>
      <c r="D32" s="24">
        <v>3.17</v>
      </c>
      <c r="E32" s="13">
        <f t="shared" si="4"/>
        <v>0.0005408633339020645</v>
      </c>
      <c r="F32" s="32">
        <v>82500</v>
      </c>
      <c r="G32" s="24">
        <v>82500</v>
      </c>
      <c r="H32" s="6">
        <f>G32/F32*100</f>
        <v>100</v>
      </c>
      <c r="I32" s="38">
        <f t="shared" si="6"/>
        <v>668600</v>
      </c>
      <c r="J32" s="31">
        <f t="shared" si="7"/>
        <v>82503.17</v>
      </c>
      <c r="K32" s="6">
        <f t="shared" si="5"/>
        <v>12.339690397846246</v>
      </c>
    </row>
    <row r="33" spans="1:11" ht="38.25" hidden="1">
      <c r="A33" s="1" t="s">
        <v>37</v>
      </c>
      <c r="B33" s="2">
        <v>2282</v>
      </c>
      <c r="C33" s="32"/>
      <c r="D33" s="24"/>
      <c r="E33" s="13" t="e">
        <f t="shared" si="4"/>
        <v>#DIV/0!</v>
      </c>
      <c r="F33" s="32"/>
      <c r="G33" s="24"/>
      <c r="H33" s="21"/>
      <c r="I33" s="38">
        <f t="shared" si="6"/>
        <v>0</v>
      </c>
      <c r="J33" s="31">
        <f t="shared" si="7"/>
        <v>0</v>
      </c>
      <c r="K33" s="6" t="e">
        <f t="shared" si="5"/>
        <v>#DIV/0!</v>
      </c>
    </row>
    <row r="34" spans="1:11" ht="25.5">
      <c r="A34" s="1" t="s">
        <v>16</v>
      </c>
      <c r="B34" s="2">
        <v>2620</v>
      </c>
      <c r="C34" s="32">
        <v>10143012</v>
      </c>
      <c r="D34" s="24">
        <v>10138132.1</v>
      </c>
      <c r="E34" s="13">
        <f t="shared" si="4"/>
        <v>99.95188904439824</v>
      </c>
      <c r="F34" s="32"/>
      <c r="G34" s="24"/>
      <c r="H34" s="6"/>
      <c r="I34" s="38">
        <f t="shared" si="6"/>
        <v>10143012</v>
      </c>
      <c r="J34" s="31">
        <f t="shared" si="7"/>
        <v>10138132.1</v>
      </c>
      <c r="K34" s="6">
        <f t="shared" si="5"/>
        <v>99.95188904439824</v>
      </c>
    </row>
    <row r="35" spans="1:11" ht="12.75">
      <c r="A35" s="19" t="s">
        <v>30</v>
      </c>
      <c r="B35" s="2">
        <v>2730</v>
      </c>
      <c r="C35" s="32">
        <v>444000</v>
      </c>
      <c r="D35" s="24">
        <v>379500</v>
      </c>
      <c r="E35" s="13">
        <f t="shared" si="4"/>
        <v>85.47297297297297</v>
      </c>
      <c r="F35" s="32"/>
      <c r="G35" s="24"/>
      <c r="H35" s="21"/>
      <c r="I35" s="38">
        <f t="shared" si="6"/>
        <v>444000</v>
      </c>
      <c r="J35" s="31">
        <f t="shared" si="7"/>
        <v>379500</v>
      </c>
      <c r="K35" s="6">
        <f t="shared" si="5"/>
        <v>85.47297297297297</v>
      </c>
    </row>
    <row r="36" spans="1:11" ht="12.75">
      <c r="A36" s="19" t="s">
        <v>31</v>
      </c>
      <c r="B36" s="2">
        <v>2800</v>
      </c>
      <c r="C36" s="32">
        <v>3300</v>
      </c>
      <c r="D36" s="24">
        <v>1359.21</v>
      </c>
      <c r="E36" s="13">
        <f t="shared" si="4"/>
        <v>41.18818181818182</v>
      </c>
      <c r="F36" s="32"/>
      <c r="G36" s="24"/>
      <c r="H36" s="21"/>
      <c r="I36" s="38">
        <f t="shared" si="6"/>
        <v>3300</v>
      </c>
      <c r="J36" s="31">
        <f t="shared" si="7"/>
        <v>1359.21</v>
      </c>
      <c r="K36" s="6">
        <f t="shared" si="5"/>
        <v>41.18818181818182</v>
      </c>
    </row>
    <row r="37" spans="1:11" ht="25.5" hidden="1">
      <c r="A37" s="19" t="s">
        <v>36</v>
      </c>
      <c r="B37" s="2">
        <v>3110</v>
      </c>
      <c r="C37" s="32"/>
      <c r="D37" s="24"/>
      <c r="E37" s="13"/>
      <c r="F37" s="32"/>
      <c r="G37" s="24"/>
      <c r="H37" s="6"/>
      <c r="I37" s="38">
        <f>C37+F37</f>
        <v>0</v>
      </c>
      <c r="J37" s="31">
        <f>D37+G37</f>
        <v>0</v>
      </c>
      <c r="K37" s="6" t="e">
        <f>J37/I37*100</f>
        <v>#DIV/0!</v>
      </c>
    </row>
    <row r="38" spans="1:11" ht="12.75">
      <c r="A38" s="19" t="s">
        <v>40</v>
      </c>
      <c r="B38" s="2">
        <v>3132</v>
      </c>
      <c r="C38" s="32"/>
      <c r="D38" s="24"/>
      <c r="E38" s="13"/>
      <c r="F38" s="32">
        <v>2060000</v>
      </c>
      <c r="G38" s="24">
        <v>948700</v>
      </c>
      <c r="H38" s="6">
        <f>G38/F38*100</f>
        <v>46.05339805825243</v>
      </c>
      <c r="I38" s="38">
        <f>C38+F38</f>
        <v>2060000</v>
      </c>
      <c r="J38" s="31">
        <f>D38+G38</f>
        <v>948700</v>
      </c>
      <c r="K38" s="6">
        <f>J38/I38*100</f>
        <v>46.05339805825243</v>
      </c>
    </row>
    <row r="39" spans="1:11" ht="12.75">
      <c r="A39" s="20" t="s">
        <v>20</v>
      </c>
      <c r="B39" s="20"/>
      <c r="C39" s="37">
        <f>C22+C23+C24+C34+C35+C36</f>
        <v>20490312</v>
      </c>
      <c r="D39" s="27">
        <f>D22+D23+D24+D34+D35+D36</f>
        <v>15578223.49</v>
      </c>
      <c r="E39" s="14">
        <f t="shared" si="4"/>
        <v>76.02726346968265</v>
      </c>
      <c r="F39" s="37">
        <f>F22+F23+F24+F34+F35+F36+F37+F38</f>
        <v>10852036</v>
      </c>
      <c r="G39" s="27">
        <f>G22+G23+G24+G34+G35+G36+G37+G38</f>
        <v>9740734.13</v>
      </c>
      <c r="H39" s="14">
        <f>G39/F39*100</f>
        <v>89.7595080775626</v>
      </c>
      <c r="I39" s="37">
        <f>I22+I23+I24+I34+I35+I36+I37+I38</f>
        <v>31342348</v>
      </c>
      <c r="J39" s="27">
        <f>J22+J23+J24+J34+J35+J36+J37+J38</f>
        <v>25318957.620000005</v>
      </c>
      <c r="K39" s="14">
        <f t="shared" si="5"/>
        <v>80.78194275680943</v>
      </c>
    </row>
  </sheetData>
  <sheetProtection/>
  <mergeCells count="3">
    <mergeCell ref="B10:B11"/>
    <mergeCell ref="A10:A11"/>
    <mergeCell ref="A8:K8"/>
  </mergeCells>
  <printOptions/>
  <pageMargins left="1.1" right="0.51" top="0.8" bottom="0.3937007874015748" header="0.67" footer="0.39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2022-05-16T14:33:18Z</cp:lastPrinted>
  <dcterms:created xsi:type="dcterms:W3CDTF">1996-10-08T23:32:33Z</dcterms:created>
  <dcterms:modified xsi:type="dcterms:W3CDTF">2024-02-09T06:19:21Z</dcterms:modified>
  <cp:category/>
  <cp:version/>
  <cp:contentType/>
  <cp:contentStatus/>
</cp:coreProperties>
</file>