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лене\"/>
    </mc:Choice>
  </mc:AlternateContent>
  <xr:revisionPtr revIDLastSave="0" documentId="13_ncr:1_{7FDE5B3C-93BA-4352-97CF-E84074F6FE39}" xr6:coauthVersionLast="47" xr6:coauthVersionMax="47" xr10:uidLastSave="{00000000-0000-0000-0000-000000000000}"/>
  <bookViews>
    <workbookView xWindow="-108" yWindow="-108" windowWidth="23256" windowHeight="12576" tabRatio="908" xr2:uid="{00000000-000D-0000-FFFF-FFFF00000000}"/>
  </bookViews>
  <sheets>
    <sheet name="Форма 1" sheetId="25" r:id="rId1"/>
    <sheet name="Форма 2" sheetId="26" r:id="rId2"/>
    <sheet name="Перевірка (ДИВИТИСЬ!)" sheetId="27" r:id="rId3"/>
  </sheets>
  <definedNames>
    <definedName name="_xlnm.Print_Area" localSheetId="0">'Форма 1'!$A$1:$AQ$33</definedName>
    <definedName name="_xlnm.Print_Area" localSheetId="1">'Форма 2'!$A$1:$I$79</definedName>
  </definedNames>
  <calcPr calcId="181029"/>
</workbook>
</file>

<file path=xl/calcChain.xml><?xml version="1.0" encoding="utf-8"?>
<calcChain xmlns="http://schemas.openxmlformats.org/spreadsheetml/2006/main">
  <c r="AA4" i="27" l="1"/>
  <c r="Z4" i="27"/>
  <c r="Y4" i="27"/>
  <c r="X4" i="27"/>
  <c r="W4" i="27"/>
  <c r="V4" i="27"/>
  <c r="U4" i="27"/>
  <c r="T4" i="27"/>
  <c r="S4" i="27"/>
  <c r="R4" i="27"/>
  <c r="Q4" i="27"/>
  <c r="P4" i="27"/>
  <c r="M4" i="27"/>
  <c r="N4" i="27"/>
  <c r="O4" i="27"/>
  <c r="L4" i="27"/>
  <c r="M6" i="25"/>
  <c r="S6" i="25"/>
  <c r="W6" i="25"/>
  <c r="Z6" i="25"/>
  <c r="AE6" i="25"/>
  <c r="M7" i="25"/>
  <c r="S7" i="25"/>
  <c r="W7" i="25"/>
  <c r="Z7" i="25"/>
  <c r="AE7" i="25"/>
  <c r="M8" i="25"/>
  <c r="S8" i="25"/>
  <c r="W8" i="25"/>
  <c r="Z8" i="25"/>
  <c r="AE8" i="25"/>
  <c r="M9" i="25"/>
  <c r="S9" i="25"/>
  <c r="W9" i="25"/>
  <c r="Z9" i="25"/>
  <c r="AE9" i="25"/>
  <c r="AA19" i="25"/>
  <c r="AA18" i="25"/>
  <c r="AA17" i="25"/>
  <c r="AA16" i="25"/>
  <c r="B17" i="25"/>
  <c r="B27" i="25"/>
  <c r="B28" i="25"/>
  <c r="B19" i="25"/>
  <c r="B29" i="25" s="1"/>
  <c r="B16" i="25"/>
  <c r="B26" i="25" s="1"/>
  <c r="C30" i="25"/>
  <c r="D30" i="25"/>
  <c r="E30" i="25"/>
  <c r="F30" i="25"/>
  <c r="G30" i="25"/>
  <c r="H30" i="25"/>
  <c r="I30" i="25"/>
  <c r="K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J10" i="25"/>
  <c r="AH10" i="25"/>
  <c r="AG10" i="25"/>
  <c r="AF10" i="25"/>
  <c r="AD10" i="25"/>
  <c r="AC10" i="25"/>
  <c r="AB10" i="25"/>
  <c r="AA10" i="25"/>
  <c r="Y10" i="25"/>
  <c r="X10" i="25"/>
  <c r="V10" i="25"/>
  <c r="U10" i="25"/>
  <c r="T10" i="25"/>
  <c r="R10" i="25"/>
  <c r="Q10" i="25"/>
  <c r="P10" i="25"/>
  <c r="O10" i="25"/>
  <c r="N10" i="25"/>
  <c r="L10" i="25"/>
  <c r="K10" i="25"/>
  <c r="J10" i="25"/>
  <c r="I10" i="25"/>
  <c r="H10" i="25"/>
  <c r="G10" i="25"/>
  <c r="F10" i="25"/>
  <c r="E10" i="25"/>
  <c r="D10" i="25"/>
  <c r="C10" i="25"/>
  <c r="B10" i="25"/>
  <c r="S10" i="25" l="1"/>
  <c r="C4" i="27" s="1"/>
  <c r="AE10" i="25"/>
  <c r="F4" i="27" s="1"/>
  <c r="Z10" i="25"/>
  <c r="E4" i="27" s="1"/>
  <c r="K4" i="27"/>
  <c r="W10" i="25"/>
  <c r="D4" i="27" s="1"/>
  <c r="A4" i="27"/>
  <c r="M10" i="25"/>
  <c r="B4" i="27" s="1"/>
  <c r="J4" i="27"/>
  <c r="AA20" i="25"/>
  <c r="H4" i="27" s="1"/>
  <c r="B30" i="25"/>
  <c r="I4" i="27" s="1"/>
  <c r="B20" i="25"/>
  <c r="G4" i="27" s="1"/>
</calcChain>
</file>

<file path=xl/sharedStrings.xml><?xml version="1.0" encoding="utf-8"?>
<sst xmlns="http://schemas.openxmlformats.org/spreadsheetml/2006/main" count="609" uniqueCount="407">
  <si>
    <t>(підпис)</t>
  </si>
  <si>
    <t>Всього</t>
  </si>
  <si>
    <t>Вирішено позитивно</t>
  </si>
  <si>
    <t>Відмовлено у задоволенні</t>
  </si>
  <si>
    <t>Інше</t>
  </si>
  <si>
    <t>Всього звернень громадян за формою надходження</t>
  </si>
  <si>
    <t>у тому числі:</t>
  </si>
  <si>
    <t>Всього звернень громадян за ознакою надходження</t>
  </si>
  <si>
    <t xml:space="preserve">Всього звернень громадян за видами </t>
  </si>
  <si>
    <t>Всього звернень за статтю їх авторів</t>
  </si>
  <si>
    <t>Всього звернень за суб'єктом</t>
  </si>
  <si>
    <t>Індивідуальне</t>
  </si>
  <si>
    <t>Колективне</t>
  </si>
  <si>
    <t>Анонімне</t>
  </si>
  <si>
    <t>Всього звернень за типом</t>
  </si>
  <si>
    <t>Всього зверень за категоріями авторів</t>
  </si>
  <si>
    <t>з них від:</t>
  </si>
  <si>
    <t>Всього звернень за соціальним станом їх авторів</t>
  </si>
  <si>
    <t>Всього звернень за результатами їх розгляду</t>
  </si>
  <si>
    <t>Всього питань порушених у зверненнях громадян</t>
  </si>
  <si>
    <t>Надійшло поштою</t>
  </si>
  <si>
    <t>Через уповноважену особу</t>
  </si>
  <si>
    <t>Через засоби масової інформації</t>
  </si>
  <si>
    <t>Від інших органів, установ, організацій</t>
  </si>
  <si>
    <t>Засобами телефонного зв’язку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</si>
  <si>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</si>
  <si>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</si>
  <si>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</si>
  <si>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</si>
  <si>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</si>
  <si>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</si>
  <si>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</si>
  <si>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</si>
  <si>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>Чоловіча</t>
  </si>
  <si>
    <t>Жіноча</t>
  </si>
  <si>
    <t>Телеграма</t>
  </si>
  <si>
    <t>Лист</t>
  </si>
  <si>
    <t>Усне</t>
  </si>
  <si>
    <t>Електронне</t>
  </si>
  <si>
    <t>Петиція</t>
  </si>
  <si>
    <t>Учасників війни</t>
  </si>
  <si>
    <t>Дітей війни</t>
  </si>
  <si>
    <t>Учасників бойових дій</t>
  </si>
  <si>
    <t>Ветеранів праці</t>
  </si>
  <si>
    <t>Одиноких матерів</t>
  </si>
  <si>
    <t>Матерів-героїнь</t>
  </si>
  <si>
    <t>Багатодітних сімей</t>
  </si>
  <si>
    <t>Осіб, що потерпіли від Чорнобильської катастрофи</t>
  </si>
  <si>
    <t>Учасників ліквідації наслідків аварії на ЧАЕС</t>
  </si>
  <si>
    <t>Героїв України</t>
  </si>
  <si>
    <t>Героїв Радянського Союзу</t>
  </si>
  <si>
    <t>Героїв Соціалістичної Праці</t>
  </si>
  <si>
    <t>Дітей</t>
  </si>
  <si>
    <t>Інших категорій</t>
  </si>
  <si>
    <t>Учасників АТО</t>
  </si>
  <si>
    <t>Членів сім’ї загиблого учасника АТО</t>
  </si>
  <si>
    <t>Пенсіонерів</t>
  </si>
  <si>
    <t>Робітників</t>
  </si>
  <si>
    <t>Селян</t>
  </si>
  <si>
    <t>Працівників бюджетної сфери</t>
  </si>
  <si>
    <t>Державних службовців</t>
  </si>
  <si>
    <t>Військовослужбовців</t>
  </si>
  <si>
    <t>Підприємців</t>
  </si>
  <si>
    <t>Безробітних</t>
  </si>
  <si>
    <t>Учнів, студентів</t>
  </si>
  <si>
    <t>Служителів релігійних організацій</t>
  </si>
  <si>
    <t>Інших</t>
  </si>
  <si>
    <t>Дано роз'яснення</t>
  </si>
  <si>
    <t>Чекати остаточної відповіді</t>
  </si>
  <si>
    <t>Промислової політики</t>
  </si>
  <si>
    <t>Аграрної політики і земельних відносин</t>
  </si>
  <si>
    <t>Транспорту і зв'язку</t>
  </si>
  <si>
    <t>Фінансової, податкової, митної політики</t>
  </si>
  <si>
    <t>Праці і заробітної плати</t>
  </si>
  <si>
    <t>Охорони здоров'я</t>
  </si>
  <si>
    <t>Комунального господарства</t>
  </si>
  <si>
    <t>Житлової політики</t>
  </si>
  <si>
    <t>Екології та природних ресурсів</t>
  </si>
  <si>
    <t>Культури та культурної спадщини, туризму</t>
  </si>
  <si>
    <t>Освіти, науки, науково-технічної, інноваційної діяльності та інтелектуальної власності</t>
  </si>
  <si>
    <t>Інформаційної політики, діяльності засобів масової інформації</t>
  </si>
  <si>
    <t>Діяльності об'єднань громадян, релігії та міжконфесійних відносин</t>
  </si>
  <si>
    <t>Діяльності Верховної Ради України, Президента України та Кабінету Міністрів України</t>
  </si>
  <si>
    <t>Діяльності центральних органів виконавчої влади</t>
  </si>
  <si>
    <t>Діяльності місцевих органів виконавчої влади</t>
  </si>
  <si>
    <t>Діяльності органів місцевого самоврядування</t>
  </si>
  <si>
    <t>Обороноздатності, суверенітету, міждержавних і міжнаціональних відносин</t>
  </si>
  <si>
    <t>Державного будівництва, адміністративно-територіального устрою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</si>
  <si>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</si>
  <si>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</si>
  <si>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</si>
  <si>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</si>
  <si>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</si>
  <si>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</si>
  <si>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</si>
  <si>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</si>
  <si>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</si>
  <si>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</si>
  <si>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</si>
  <si>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</si>
  <si>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</si>
  <si>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</si>
  <si>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</si>
  <si>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</si>
  <si>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</si>
  <si>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</si>
  <si>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</si>
  <si>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</si>
  <si>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</si>
  <si>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</si>
  <si>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</si>
  <si>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</si>
  <si>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</si>
  <si>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</si>
  <si>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</si>
  <si>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</si>
  <si>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</si>
  <si>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</si>
  <si>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</si>
  <si>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</si>
  <si>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</si>
  <si>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</si>
  <si>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</si>
  <si>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</si>
  <si>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</si>
  <si>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</si>
  <si>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</si>
  <si>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</si>
  <si>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</si>
  <si>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</si>
  <si>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</si>
  <si>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</si>
  <si>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</si>
  <si>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</si>
  <si>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</si>
  <si>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</si>
  <si>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</si>
  <si>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</si>
  <si>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</si>
  <si>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</si>
  <si>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</si>
  <si>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</si>
  <si>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</si>
  <si>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</si>
  <si>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</si>
  <si>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</si>
  <si>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</si>
  <si>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</si>
  <si>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</si>
  <si>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</si>
  <si>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</si>
  <si>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</si>
  <si>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</si>
  <si>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</si>
  <si>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</si>
  <si>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</si>
  <si>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</si>
  <si>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</si>
  <si>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9.1</t>
  </si>
  <si>
    <t>9.2</t>
  </si>
  <si>
    <t>9.3</t>
  </si>
  <si>
    <t>9.4</t>
  </si>
  <si>
    <t>9.5</t>
  </si>
  <si>
    <t>9.6</t>
  </si>
  <si>
    <t>9.7</t>
  </si>
  <si>
    <t>ІІ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</si>
  <si>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</si>
  <si>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</si>
  <si>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</si>
  <si>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</si>
  <si>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</si>
  <si>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</si>
  <si>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</si>
  <si>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</si>
  <si>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</si>
  <si>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</si>
  <si>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</si>
  <si>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</si>
  <si>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</si>
  <si>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</si>
  <si>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</si>
  <si>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</si>
  <si>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</si>
  <si>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</si>
  <si>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</si>
  <si>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</si>
  <si>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</si>
  <si>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</si>
  <si>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</si>
  <si>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</si>
  <si>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Осіб з інвалідністю внаслідок війни</t>
  </si>
  <si>
    <t>Осіб з інвалідністю внаслідок І групи</t>
  </si>
  <si>
    <t>Осіб з інвалідністю внаслідок ІІ групи</t>
  </si>
  <si>
    <t>Осіб з інвалідністю внаслідок ІІІ групи</t>
  </si>
  <si>
    <t>Переселених або внутрішньо переміщених осіб</t>
  </si>
  <si>
    <t>7.6.1</t>
  </si>
  <si>
    <t>Ветеранів військової служби</t>
  </si>
  <si>
    <t>8.1.2</t>
  </si>
  <si>
    <t>Пенсіонерів з числа військовослужбовців</t>
  </si>
  <si>
    <t>Осіб, що позбавлені волі; осіб, воля яких обмежена</t>
  </si>
  <si>
    <t>8.11.1</t>
  </si>
  <si>
    <t>Соціального політики. Соціального захисту населення</t>
  </si>
  <si>
    <t>Охорони праці та промислової безпеки</t>
  </si>
  <si>
    <t>250</t>
  </si>
  <si>
    <t>260</t>
  </si>
  <si>
    <t>270</t>
  </si>
  <si>
    <t>Молоді. Фізичної культури і спорту</t>
  </si>
  <si>
    <t>Діяльності підприємств та установ</t>
  </si>
  <si>
    <t>Звернення, що повернуто авторові відповідно до статей 5 і 7 ЗУ № 393/96-ВР</t>
  </si>
  <si>
    <t>Звернення, що пересилається за належністю відповідно до статті 7 ЗУ № 393/96-ВР</t>
  </si>
  <si>
    <t>Звернення, що не підлягає розгляду відповідно до статей 8 і 17 ЗУ № 393/96-ВР</t>
  </si>
  <si>
    <t>Осіб з інвалідністю внаслідок Другої світової війни</t>
  </si>
  <si>
    <t>Дітей з інвалідністю</t>
  </si>
  <si>
    <t>Всього звернень за категоріями авторів</t>
  </si>
  <si>
    <t>Журналістів</t>
  </si>
  <si>
    <t>Економічної, цінової, інвестиційної, зовнішньоекономічної, регіональної політики та будівництва, підприємництва</t>
  </si>
  <si>
    <t>Забезпечення дотримання законності та охорони правопорядку, реалізації прав і свобод громадян, запобігання дискримінації</t>
  </si>
  <si>
    <t>5.2.1</t>
  </si>
  <si>
    <t>У них підписів</t>
  </si>
  <si>
    <t>Задоволено частково</t>
  </si>
  <si>
    <t>Задоволено</t>
  </si>
  <si>
    <t>Вживається заходів</t>
  </si>
  <si>
    <t>9.1.1</t>
  </si>
  <si>
    <t>9.1.2</t>
  </si>
  <si>
    <t>9.1.3</t>
  </si>
  <si>
    <t>Засобами електронного зв’язку (на офіційну електронну пошту)</t>
  </si>
  <si>
    <t>1.10</t>
  </si>
  <si>
    <t>(ініціал(и), прізвище керівника)</t>
  </si>
  <si>
    <t>РАЗОМ</t>
  </si>
  <si>
    <t>Найменування органів виконавчої влади та місцевого самоврядування</t>
  </si>
  <si>
    <t>Сімейної та гендерної політики. Захисту прав дітей</t>
  </si>
  <si>
    <t>Райдержадміністрації, районні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</si>
  <si>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</si>
  <si>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</si>
  <si>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Голова райдержадміністрації, начальник районної військової адміністрації</t>
  </si>
  <si>
    <t>ДАНІ
про хід виконання Указу Президента України від 7 лютого 2008 року №109/2008 за І квартал 2018 року</t>
  </si>
  <si>
    <t>№</t>
  </si>
  <si>
    <t>Назва заходу</t>
  </si>
  <si>
    <t>Кількість заходів</t>
  </si>
  <si>
    <t>Кількість звернень</t>
  </si>
  <si>
    <t>за графіком</t>
  </si>
  <si>
    <t>фактично</t>
  </si>
  <si>
    <t>розглянуто</t>
  </si>
  <si>
    <t>задоволено</t>
  </si>
  <si>
    <t>1.</t>
  </si>
  <si>
    <t>1.1.</t>
  </si>
  <si>
    <t>відеозв’язку та/або аудіозв’язку</t>
  </si>
  <si>
    <t>1.2.</t>
  </si>
  <si>
    <t>телефонного зв’язку</t>
  </si>
  <si>
    <t>2.</t>
  </si>
  <si>
    <t>Проведено спільних прийомів керівників</t>
  </si>
  <si>
    <t>3.</t>
  </si>
  <si>
    <t>Проведено виїзних прийомів керівників</t>
  </si>
  <si>
    <t>4.</t>
  </si>
  <si>
    <t>Проведено особистих прийомів осіб, які потребують безоплатної первинної правової допомоги</t>
  </si>
  <si>
    <t>5.</t>
  </si>
  <si>
    <t>6.</t>
  </si>
  <si>
    <t>Х</t>
  </si>
  <si>
    <t>7.</t>
  </si>
  <si>
    <t>Прийнято за допомогою засобів телефонного зв’язку ("Телефон довіри", "Гаряча лінія")</t>
  </si>
  <si>
    <t>8.</t>
  </si>
  <si>
    <t>9.</t>
  </si>
  <si>
    <t>Всього проведено практичних та методичних заходів, у тому числі:</t>
  </si>
  <si>
    <t>9.1.</t>
  </si>
  <si>
    <t>стажувань</t>
  </si>
  <si>
    <t>9.2.</t>
  </si>
  <si>
    <t>семінарів</t>
  </si>
  <si>
    <t>9.3.</t>
  </si>
  <si>
    <t>практикумів</t>
  </si>
  <si>
    <t>9.4.</t>
  </si>
  <si>
    <t>нарад</t>
  </si>
  <si>
    <t>9.5.</t>
  </si>
  <si>
    <t>заслухано звітів керівників про роботу із зверненнями громадян</t>
  </si>
  <si>
    <t>10.</t>
  </si>
  <si>
    <t>Проведено «Днів контролю»</t>
  </si>
  <si>
    <t>11.</t>
  </si>
  <si>
    <t>Проведено засідань комісії з питань розгляду звернень громадян</t>
  </si>
  <si>
    <t>12.</t>
  </si>
  <si>
    <t>12.1.</t>
  </si>
  <si>
    <t>12.2.</t>
  </si>
  <si>
    <t>12.3.</t>
  </si>
  <si>
    <t>12.4.</t>
  </si>
  <si>
    <t>12.5.</t>
  </si>
  <si>
    <t>підприємствах, організаціях, що надають послуги населенню</t>
  </si>
  <si>
    <t>12.6.</t>
  </si>
  <si>
    <t>інших установах та організаціях (виконання делегованих повноважень)</t>
  </si>
  <si>
    <t>13.</t>
  </si>
  <si>
    <t>Результати перевірок розглянуті на:</t>
  </si>
  <si>
    <t>13.1.</t>
  </si>
  <si>
    <t>13.2.</t>
  </si>
  <si>
    <t>засіданнях комісій з питань розгляду звернень громадян</t>
  </si>
  <si>
    <t>13.3.</t>
  </si>
  <si>
    <t>апаратних нарадах</t>
  </si>
  <si>
    <t>14.</t>
  </si>
  <si>
    <t xml:space="preserve">Всього установ, в яких встановлені суттєві порушення, у тому числі: </t>
  </si>
  <si>
    <t>14.1.</t>
  </si>
  <si>
    <t>Указу Президента України від 07 лютого 2008 року №109/2008</t>
  </si>
  <si>
    <t>14.2.</t>
  </si>
  <si>
    <t>дотримання графіків прийому</t>
  </si>
  <si>
    <t>14.3.</t>
  </si>
  <si>
    <t>організації роботи із зверненнями громадян</t>
  </si>
  <si>
    <t>14.4.</t>
  </si>
  <si>
    <t>дотримання термінів розгляду звернень громадян</t>
  </si>
  <si>
    <t>14.5.</t>
  </si>
  <si>
    <t>діловодства за зверненнями громадян</t>
  </si>
  <si>
    <t>14.6.</t>
  </si>
  <si>
    <t>надання порядку оскарження прийнятих рішень</t>
  </si>
  <si>
    <t>15.</t>
  </si>
  <si>
    <t>Всього притягнуто до відповідальності за результатами перевірок, у тому числі:</t>
  </si>
  <si>
    <t>15.1.</t>
  </si>
  <si>
    <t>звільнено</t>
  </si>
  <si>
    <t>15.2.</t>
  </si>
  <si>
    <t>винесено догану</t>
  </si>
  <si>
    <t>15.3.</t>
  </si>
  <si>
    <t>застосовані інші заходи адміністративного впливу (позбавлення премії, надбавок, інші)</t>
  </si>
  <si>
    <t>16.</t>
  </si>
  <si>
    <t>Всього притягнуто за результатами перевірок (додати копії документів) посадових осіб, з них:</t>
  </si>
  <si>
    <t>16.1.</t>
  </si>
  <si>
    <t>16.2.</t>
  </si>
  <si>
    <t>16.3.</t>
  </si>
  <si>
    <t>16.4.</t>
  </si>
  <si>
    <t>16.5.</t>
  </si>
  <si>
    <t>16.6.</t>
  </si>
  <si>
    <t>керівників підприємств, що надають послуги населенню</t>
  </si>
  <si>
    <t>16.7.</t>
  </si>
  <si>
    <t>працівників підприємств, що надають послуги населенню</t>
  </si>
  <si>
    <t>17.</t>
  </si>
  <si>
    <t>17.1.</t>
  </si>
  <si>
    <t>17.2.</t>
  </si>
  <si>
    <t>17.3.</t>
  </si>
  <si>
    <t>інтернет-конференції, форуми, соціальні мережі</t>
  </si>
  <si>
    <t>17.4.</t>
  </si>
  <si>
    <t>виїзні «Дні села (селища)», «Дні громади»</t>
  </si>
  <si>
    <t>17.5.</t>
  </si>
  <si>
    <t>стаціонарну скриньку «Відкритий лист»</t>
  </si>
  <si>
    <t>18.</t>
  </si>
  <si>
    <t>Всього проведено додаткових заходів (за наявності) щодо безоплатного інформування та консультування населення, у тому числі:</t>
  </si>
  <si>
    <t>18.1.</t>
  </si>
  <si>
    <t>«Мобільний офіс» (УПСЗН)</t>
  </si>
  <si>
    <t>18.2.</t>
  </si>
  <si>
    <t>«Юридичні консультації» (управлінням юстиції)</t>
  </si>
  <si>
    <t>18.3.</t>
  </si>
  <si>
    <t>Мобільна бригада соціально-психологічної допомоги</t>
  </si>
  <si>
    <t>18.4.</t>
  </si>
  <si>
    <t>«Виїзні прийомні», інформаційні зустрічі (керівництва органу)</t>
  </si>
  <si>
    <t>19.</t>
  </si>
  <si>
    <t>19.1.</t>
  </si>
  <si>
    <t>аналітичних довідок</t>
  </si>
  <si>
    <t>19.2.</t>
  </si>
  <si>
    <t>роз’яснень повноважень місцевих органів влади</t>
  </si>
  <si>
    <t>19.3.</t>
  </si>
  <si>
    <t>відомостей  щодо роботи зі зверненнями громадян</t>
  </si>
  <si>
    <t>19.4.</t>
  </si>
  <si>
    <t>графіків прийомів керівників</t>
  </si>
  <si>
    <t>19.5.</t>
  </si>
  <si>
    <t>об’яв та повідомлень про прийоми керівників</t>
  </si>
  <si>
    <t>19.6.</t>
  </si>
  <si>
    <t>інформацій про підсумки прийомів керівників</t>
  </si>
  <si>
    <t>19.7.</t>
  </si>
  <si>
    <t>19.8.</t>
  </si>
  <si>
    <t>проведено виступів на телебаченні (радіо) з питань роботи зі зверненнями громадян</t>
  </si>
  <si>
    <t>(посада керівника)</t>
  </si>
  <si>
    <t>Форма 1</t>
  </si>
  <si>
    <t>Форма 2</t>
  </si>
  <si>
    <t>5. Всього особистих прийомів</t>
  </si>
  <si>
    <t>9. Всього проведено 
практичних та методичних заходів</t>
  </si>
  <si>
    <t xml:space="preserve">12. Всього проведено перевірок </t>
  </si>
  <si>
    <t>14. Всього установ, в яких встановлені суттєві порушення</t>
  </si>
  <si>
    <t>15. Всього притягнуто до відповідальності за результатами перевірок</t>
  </si>
  <si>
    <t>16. Всього притягнуто за результатами перевірок посадових осіб</t>
  </si>
  <si>
    <t>17. Додаткові заходи щодо оперативного реагування</t>
  </si>
  <si>
    <t>18. Додаткові заходи щодо безоплатного інформування</t>
  </si>
  <si>
    <t>19. Всього публікацій</t>
  </si>
  <si>
    <r>
      <t xml:space="preserve">Проведено особистих прийомів керівників, </t>
    </r>
    <r>
      <rPr>
        <b/>
        <sz val="16"/>
        <rFont val="Times New Roman"/>
        <family val="1"/>
        <charset val="204"/>
      </rPr>
      <t>у тому числі</t>
    </r>
    <r>
      <rPr>
        <sz val="16"/>
        <rFont val="Times New Roman"/>
        <family val="1"/>
        <charset val="204"/>
      </rPr>
      <t xml:space="preserve"> з використанням:</t>
    </r>
  </si>
  <si>
    <r>
      <t xml:space="preserve">Всього прийомів </t>
    </r>
    <r>
      <rPr>
        <b/>
        <sz val="16"/>
        <rFont val="Times New Roman"/>
        <family val="1"/>
        <charset val="204"/>
      </rPr>
      <t>(ряд. 1+2+3+4)</t>
    </r>
  </si>
  <si>
    <t>Наявність інформаційного стенду з питань звернень громадян (кількість)</t>
  </si>
  <si>
    <r>
      <t>Всього проведено перевірок  додержання законодавства про звернення громадян,</t>
    </r>
    <r>
      <rPr>
        <b/>
        <sz val="16"/>
        <rFont val="Times New Roman"/>
        <family val="1"/>
        <charset val="204"/>
      </rPr>
      <t xml:space="preserve"> у тому числі</t>
    </r>
    <r>
      <rPr>
        <sz val="16"/>
        <rFont val="Times New Roman"/>
        <family val="1"/>
        <charset val="204"/>
      </rPr>
      <t xml:space="preserve"> в:</t>
    </r>
  </si>
  <si>
    <t>структурних підрозділах райдержадміністрації</t>
  </si>
  <si>
    <t>виконавчих органах рад міських територіальних громад, міських військових адміністраціях</t>
  </si>
  <si>
    <t>виконавчих органах рад селищних територіальних громад, селищних військових адміністраціях</t>
  </si>
  <si>
    <t>колегіях райдержадміністрації</t>
  </si>
  <si>
    <t>Проведено колегій райдержадміністрації  з питань звернень громадян</t>
  </si>
  <si>
    <t>начальників структурних підрозділів райдержадміністрації</t>
  </si>
  <si>
    <t>спеціалістів по роботі із зверненнями громадян райдержадміністрації</t>
  </si>
  <si>
    <t>сільських голів, секретарів рад, начальників сільських військових адміністрацій</t>
  </si>
  <si>
    <t>селищних голів, секретарів рад, начальників селищних військових адміністрацій</t>
  </si>
  <si>
    <t>міських голів, секретарів рад, начальників міських військових адміністрацій</t>
  </si>
  <si>
    <r>
      <t xml:space="preserve">Всього проведено додаткових заходів (за наявності) щодо оперативного реагування на звернення, отримані через </t>
    </r>
    <r>
      <rPr>
        <b/>
        <sz val="16"/>
        <rFont val="Times New Roman"/>
        <family val="1"/>
        <charset val="204"/>
      </rPr>
      <t>власний</t>
    </r>
    <r>
      <rPr>
        <sz val="16"/>
        <rFont val="Times New Roman"/>
        <family val="1"/>
        <charset val="204"/>
      </rPr>
      <t>:</t>
    </r>
  </si>
  <si>
    <t>цілодобову інформаційно-диспетчерську службу (за наявності)</t>
  </si>
  <si>
    <r>
      <t xml:space="preserve">Всього публікацій щодо роботи із зверненнями громадян в райдержадміністрації, </t>
    </r>
    <r>
      <rPr>
        <b/>
        <sz val="16"/>
        <rFont val="Times New Roman"/>
        <family val="1"/>
        <charset val="204"/>
      </rPr>
      <t>у тому числі</t>
    </r>
    <r>
      <rPr>
        <sz val="16"/>
        <rFont val="Times New Roman"/>
        <family val="1"/>
        <charset val="204"/>
      </rPr>
      <t>:</t>
    </r>
  </si>
  <si>
    <t>розміщено матеріалів на вебсайтах</t>
  </si>
  <si>
    <t>виконавчих органах рад сільських територіальних громад, сільських військових адміністраціях</t>
  </si>
  <si>
    <t>«Контакт-центр» райдержадміністрації (за наявності)</t>
  </si>
  <si>
    <t>Міські ради, міські військові адміністрації</t>
  </si>
  <si>
    <t>З особистого прийому</t>
  </si>
  <si>
    <t>Через органи влади вищого рівня</t>
  </si>
  <si>
    <t>Шляхом заповнення електронної форми на офіційному вебсайті</t>
  </si>
  <si>
    <t>Електронна петиція, що не набрала необхідної кількості голосів</t>
  </si>
  <si>
    <t>13. Результати перевірок розглянуті</t>
  </si>
  <si>
    <t>0</t>
  </si>
  <si>
    <t>730</t>
  </si>
  <si>
    <t>90</t>
  </si>
  <si>
    <t>192</t>
  </si>
  <si>
    <r>
      <t xml:space="preserve">Узагальнені дані про звернення громадян, що надійшли протягом першого півріччя 2023 року до місцевих державних адміністрацій та органів місцевого самоврядування
</t>
    </r>
    <r>
      <rPr>
        <b/>
        <u/>
        <sz val="26"/>
        <rFont val="Times New Roman"/>
        <family val="1"/>
        <charset val="204"/>
      </rPr>
      <t>Покровського району Донецької області</t>
    </r>
    <r>
      <rPr>
        <b/>
        <sz val="26"/>
        <rFont val="Times New Roman"/>
        <family val="1"/>
        <charset val="204"/>
      </rPr>
      <t xml:space="preserve">
</t>
    </r>
    <r>
      <rPr>
        <b/>
        <sz val="18"/>
        <rFont val="Times New Roman"/>
        <family val="1"/>
        <charset val="204"/>
      </rPr>
      <t>(назва району)</t>
    </r>
  </si>
  <si>
    <r>
      <t xml:space="preserve">ДАНІ
про хід виконання Указу Президента України від 07 лютого 2008 року №109/2008 протягом першого півріччя 2023 року у                                          </t>
    </r>
    <r>
      <rPr>
        <b/>
        <u/>
        <sz val="16"/>
        <rFont val="Times New Roman"/>
        <family val="1"/>
        <charset val="204"/>
      </rPr>
      <t>Покровській райдержадміністрації Донецької області, районної військової адміністрації</t>
    </r>
    <r>
      <rPr>
        <b/>
        <sz val="16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(назва райдержадміністрації, районної військової адміністрації)</t>
    </r>
  </si>
  <si>
    <t>В.В.Замотаєв</t>
  </si>
  <si>
    <t xml:space="preserve">Додаток 1 
до листа облдержадміністрації
від 16.06.2023 № 0.8/16/848/0/2-23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</si>
</sst>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  <font>
      <u/>
      <sz val="16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2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12">
    <xf numFmtId="0" fontId="0" fillId="0" borderId="0" xfId="0"/>
    <xf numFmtId="0" fontId="6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9" fontId="10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3" fillId="0" borderId="0" xfId="1" applyFont="1" applyAlignment="1">
      <alignment horizontal="right" vertical="top" wrapText="1"/>
    </xf>
    <xf numFmtId="0" fontId="2" fillId="0" borderId="0" xfId="1" applyFont="1"/>
    <xf numFmtId="0" fontId="2" fillId="0" borderId="1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4" fillId="5" borderId="6" xfId="1" applyFont="1" applyFill="1" applyBorder="1" applyAlignment="1">
      <alignment horizontal="left" vertical="center" wrapText="1"/>
    </xf>
    <xf numFmtId="0" fontId="4" fillId="5" borderId="11" xfId="1" applyFont="1" applyFill="1" applyBorder="1" applyAlignment="1">
      <alignment horizontal="left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vertical="center" wrapText="1"/>
    </xf>
    <xf numFmtId="0" fontId="2" fillId="6" borderId="0" xfId="1" applyFont="1" applyFill="1"/>
    <xf numFmtId="16" fontId="4" fillId="0" borderId="6" xfId="1" applyNumberFormat="1" applyFont="1" applyBorder="1" applyAlignment="1">
      <alignment horizontal="left" vertical="center" wrapText="1"/>
    </xf>
    <xf numFmtId="0" fontId="4" fillId="7" borderId="6" xfId="1" applyFont="1" applyFill="1" applyBorder="1" applyAlignment="1">
      <alignment horizontal="left" vertical="center" wrapText="1"/>
    </xf>
    <xf numFmtId="0" fontId="4" fillId="7" borderId="6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16" fontId="4" fillId="0" borderId="11" xfId="1" applyNumberFormat="1" applyFont="1" applyBorder="1" applyAlignment="1">
      <alignment horizontal="left" vertical="center" wrapText="1"/>
    </xf>
    <xf numFmtId="0" fontId="4" fillId="0" borderId="11" xfId="1" applyFont="1" applyBorder="1" applyAlignment="1">
      <alignment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justify" vertical="center" wrapText="1"/>
    </xf>
    <xf numFmtId="0" fontId="4" fillId="7" borderId="6" xfId="1" applyFont="1" applyFill="1" applyBorder="1" applyAlignment="1">
      <alignment horizontal="justify" vertical="center" wrapText="1"/>
    </xf>
    <xf numFmtId="0" fontId="4" fillId="0" borderId="0" xfId="1" applyFont="1"/>
    <xf numFmtId="0" fontId="14" fillId="0" borderId="0" xfId="1" applyFont="1"/>
    <xf numFmtId="0" fontId="7" fillId="8" borderId="0" xfId="1" applyFont="1" applyFill="1"/>
    <xf numFmtId="0" fontId="15" fillId="0" borderId="1" xfId="1" applyFont="1" applyBorder="1"/>
    <xf numFmtId="0" fontId="16" fillId="0" borderId="1" xfId="1" applyFont="1" applyBorder="1"/>
    <xf numFmtId="0" fontId="17" fillId="0" borderId="0" xfId="1" applyFont="1"/>
    <xf numFmtId="0" fontId="1" fillId="0" borderId="0" xfId="1"/>
    <xf numFmtId="0" fontId="2" fillId="9" borderId="7" xfId="1" applyFont="1" applyFill="1" applyBorder="1" applyAlignment="1">
      <alignment horizontal="center" vertical="center" textRotation="90" wrapText="1"/>
    </xf>
    <xf numFmtId="0" fontId="2" fillId="9" borderId="6" xfId="1" applyFont="1" applyFill="1" applyBorder="1" applyAlignment="1">
      <alignment horizontal="center" vertical="center" textRotation="90" wrapText="1"/>
    </xf>
    <xf numFmtId="0" fontId="5" fillId="10" borderId="18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17" fillId="0" borderId="12" xfId="1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2" fillId="6" borderId="0" xfId="1" applyFont="1" applyFill="1" applyAlignment="1">
      <alignment horizontal="left"/>
    </xf>
    <xf numFmtId="0" fontId="12" fillId="6" borderId="0" xfId="1" applyFont="1" applyFill="1" applyAlignment="1">
      <alignment horizontal="center"/>
    </xf>
    <xf numFmtId="0" fontId="7" fillId="6" borderId="0" xfId="1" applyFont="1" applyFill="1" applyAlignment="1">
      <alignment horizontal="center"/>
    </xf>
    <xf numFmtId="0" fontId="2" fillId="9" borderId="10" xfId="1" applyFont="1" applyFill="1" applyBorder="1" applyAlignment="1">
      <alignment horizontal="center" vertical="center" wrapText="1"/>
    </xf>
    <xf numFmtId="0" fontId="2" fillId="9" borderId="7" xfId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9" borderId="14" xfId="1" applyFont="1" applyFill="1" applyBorder="1" applyAlignment="1">
      <alignment horizontal="center" vertical="center"/>
    </xf>
    <xf numFmtId="0" fontId="3" fillId="9" borderId="15" xfId="1" applyFont="1" applyFill="1" applyBorder="1" applyAlignment="1">
      <alignment horizontal="center" vertical="center"/>
    </xf>
    <xf numFmtId="0" fontId="3" fillId="9" borderId="16" xfId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9" borderId="21" xfId="1" applyFont="1" applyFill="1" applyBorder="1" applyAlignment="1">
      <alignment horizontal="center" vertical="center" wrapText="1"/>
    </xf>
    <xf numFmtId="0" fontId="2" fillId="9" borderId="9" xfId="1" applyFont="1" applyFill="1" applyBorder="1" applyAlignment="1">
      <alignment horizontal="center" vertical="center" wrapText="1"/>
    </xf>
    <xf numFmtId="0" fontId="2" fillId="9" borderId="11" xfId="1" applyFont="1" applyFill="1" applyBorder="1" applyAlignment="1">
      <alignment horizontal="center" vertical="center" textRotation="90" wrapText="1"/>
    </xf>
    <xf numFmtId="0" fontId="2" fillId="9" borderId="8" xfId="1" applyFont="1" applyFill="1" applyBorder="1" applyAlignment="1">
      <alignment horizontal="center" vertical="center" textRotation="90" wrapText="1"/>
    </xf>
    <xf numFmtId="0" fontId="2" fillId="9" borderId="17" xfId="1" applyFont="1" applyFill="1" applyBorder="1" applyAlignment="1">
      <alignment horizontal="center" vertical="center" textRotation="90" wrapText="1"/>
    </xf>
    <xf numFmtId="0" fontId="2" fillId="9" borderId="22" xfId="1" applyFont="1" applyFill="1" applyBorder="1" applyAlignment="1">
      <alignment horizontal="center" vertical="center" textRotation="90" wrapText="1"/>
    </xf>
  </cellXfs>
  <cellStyles count="3">
    <cellStyle name="Звичайний" xfId="0" builtinId="0"/>
    <cellStyle name="Звичайний 2" xfId="1" xr:uid="{00000000-0005-0000-0000-000000000000}"/>
    <cellStyle name="Обычный 3" xfId="2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AU32"/>
  <sheetViews>
    <sheetView tabSelected="1" view="pageBreakPreview" topLeftCell="A25" zoomScale="36" zoomScaleNormal="100" zoomScaleSheetLayoutView="36" workbookViewId="0">
      <selection activeCell="A33" sqref="A33:V36"/>
    </sheetView>
  </sheetViews>
  <sheetFormatPr defaultColWidth="9.109375" defaultRowHeight="22.8" x14ac:dyDescent="0.4"/>
  <cols>
    <col min="1" max="1" width="89.6640625" style="1" customWidth="1"/>
    <col min="2" max="36" width="14.6640625" style="1" customWidth="1"/>
    <col min="37" max="46" width="11.6640625" style="1" customWidth="1"/>
    <col min="47" max="16384" width="9.109375" style="1"/>
  </cols>
  <sheetData>
    <row r="1" spans="1:46" ht="125.25" customHeight="1" x14ac:dyDescent="0.4">
      <c r="AM1" s="79" t="s">
        <v>406</v>
      </c>
      <c r="AN1" s="80"/>
      <c r="AO1" s="80"/>
      <c r="AP1" s="80"/>
      <c r="AQ1" s="80"/>
    </row>
    <row r="2" spans="1:46" ht="117.75" customHeight="1" x14ac:dyDescent="0.4">
      <c r="A2" s="81" t="s">
        <v>403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7"/>
      <c r="AL2" s="7"/>
      <c r="AM2" s="81" t="s">
        <v>362</v>
      </c>
      <c r="AN2" s="81"/>
      <c r="AO2" s="81"/>
      <c r="AP2" s="81"/>
      <c r="AQ2" s="7"/>
      <c r="AR2" s="8"/>
      <c r="AS2" s="8"/>
      <c r="AT2" s="8"/>
    </row>
    <row r="3" spans="1:46" s="24" customFormat="1" ht="24.75" customHeight="1" x14ac:dyDescent="0.25">
      <c r="A3" s="68" t="s">
        <v>229</v>
      </c>
      <c r="B3" s="75" t="s">
        <v>5</v>
      </c>
      <c r="C3" s="74" t="s">
        <v>6</v>
      </c>
      <c r="D3" s="76"/>
      <c r="E3" s="76"/>
      <c r="F3" s="76"/>
      <c r="G3" s="76"/>
      <c r="H3" s="76"/>
      <c r="I3" s="76"/>
      <c r="J3" s="76"/>
      <c r="K3" s="76"/>
      <c r="L3" s="76"/>
      <c r="M3" s="75" t="s">
        <v>7</v>
      </c>
      <c r="N3" s="76" t="s">
        <v>6</v>
      </c>
      <c r="O3" s="76"/>
      <c r="P3" s="76"/>
      <c r="Q3" s="76"/>
      <c r="R3" s="76"/>
      <c r="S3" s="75" t="s">
        <v>8</v>
      </c>
      <c r="T3" s="76" t="s">
        <v>6</v>
      </c>
      <c r="U3" s="76"/>
      <c r="V3" s="76"/>
      <c r="W3" s="75" t="s">
        <v>9</v>
      </c>
      <c r="X3" s="76" t="s">
        <v>6</v>
      </c>
      <c r="Y3" s="76"/>
      <c r="Z3" s="75" t="s">
        <v>10</v>
      </c>
      <c r="AA3" s="75" t="s">
        <v>11</v>
      </c>
      <c r="AB3" s="82" t="s">
        <v>12</v>
      </c>
      <c r="AC3" s="82"/>
      <c r="AD3" s="75" t="s">
        <v>13</v>
      </c>
      <c r="AE3" s="75" t="s">
        <v>14</v>
      </c>
      <c r="AF3" s="76" t="s">
        <v>6</v>
      </c>
      <c r="AG3" s="76"/>
      <c r="AH3" s="76"/>
      <c r="AI3" s="76"/>
      <c r="AJ3" s="76"/>
      <c r="AK3" s="84"/>
      <c r="AL3" s="84"/>
    </row>
    <row r="4" spans="1:46" s="5" customFormat="1" ht="294" customHeight="1" x14ac:dyDescent="0.25">
      <c r="A4" s="69"/>
      <c r="B4" s="75"/>
      <c r="C4" s="11" t="s">
        <v>20</v>
      </c>
      <c r="D4" s="10" t="s">
        <v>394</v>
      </c>
      <c r="E4" s="10" t="s">
        <v>21</v>
      </c>
      <c r="F4" s="10" t="s">
        <v>395</v>
      </c>
      <c r="G4" s="10" t="s">
        <v>22</v>
      </c>
      <c r="H4" s="10" t="s">
        <v>23</v>
      </c>
      <c r="I4" s="10" t="s">
        <v>225</v>
      </c>
      <c r="J4" s="10" t="s">
        <v>396</v>
      </c>
      <c r="K4" s="10" t="s">
        <v>24</v>
      </c>
      <c r="L4" s="10" t="s">
        <v>397</v>
      </c>
      <c r="M4" s="75"/>
      <c r="N4" s="10" t="s">
        <v>25</v>
      </c>
      <c r="O4" s="10" t="s">
        <v>26</v>
      </c>
      <c r="P4" s="10" t="s">
        <v>27</v>
      </c>
      <c r="Q4" s="10" t="s">
        <v>28</v>
      </c>
      <c r="R4" s="10" t="s">
        <v>29</v>
      </c>
      <c r="S4" s="75"/>
      <c r="T4" s="10" t="s">
        <v>30</v>
      </c>
      <c r="U4" s="10" t="s">
        <v>31</v>
      </c>
      <c r="V4" s="10" t="s">
        <v>32</v>
      </c>
      <c r="W4" s="75"/>
      <c r="X4" s="10" t="s">
        <v>33</v>
      </c>
      <c r="Y4" s="10" t="s">
        <v>34</v>
      </c>
      <c r="Z4" s="75"/>
      <c r="AA4" s="75"/>
      <c r="AB4" s="12" t="s">
        <v>1</v>
      </c>
      <c r="AC4" s="12" t="s">
        <v>218</v>
      </c>
      <c r="AD4" s="75"/>
      <c r="AE4" s="75"/>
      <c r="AF4" s="10" t="s">
        <v>35</v>
      </c>
      <c r="AG4" s="10" t="s">
        <v>36</v>
      </c>
      <c r="AH4" s="10" t="s">
        <v>37</v>
      </c>
      <c r="AI4" s="10" t="s">
        <v>38</v>
      </c>
      <c r="AJ4" s="10" t="s">
        <v>39</v>
      </c>
      <c r="AK4" s="84"/>
      <c r="AL4" s="84"/>
    </row>
    <row r="5" spans="1:46" s="27" customFormat="1" ht="33" customHeight="1" x14ac:dyDescent="0.25">
      <c r="A5" s="70"/>
      <c r="B5" s="25">
        <v>1</v>
      </c>
      <c r="C5" s="26" t="s">
        <v>88</v>
      </c>
      <c r="D5" s="25" t="s">
        <v>89</v>
      </c>
      <c r="E5" s="25" t="s">
        <v>90</v>
      </c>
      <c r="F5" s="25" t="s">
        <v>91</v>
      </c>
      <c r="G5" s="25" t="s">
        <v>92</v>
      </c>
      <c r="H5" s="25" t="s">
        <v>93</v>
      </c>
      <c r="I5" s="25" t="s">
        <v>94</v>
      </c>
      <c r="J5" s="25" t="s">
        <v>95</v>
      </c>
      <c r="K5" s="25" t="s">
        <v>96</v>
      </c>
      <c r="L5" s="25" t="s">
        <v>226</v>
      </c>
      <c r="M5" s="25" t="s">
        <v>97</v>
      </c>
      <c r="N5" s="25" t="s">
        <v>98</v>
      </c>
      <c r="O5" s="25" t="s">
        <v>99</v>
      </c>
      <c r="P5" s="25" t="s">
        <v>100</v>
      </c>
      <c r="Q5" s="25" t="s">
        <v>101</v>
      </c>
      <c r="R5" s="25" t="s">
        <v>102</v>
      </c>
      <c r="S5" s="25" t="s">
        <v>103</v>
      </c>
      <c r="T5" s="25" t="s">
        <v>104</v>
      </c>
      <c r="U5" s="25" t="s">
        <v>105</v>
      </c>
      <c r="V5" s="25" t="s">
        <v>106</v>
      </c>
      <c r="W5" s="25" t="s">
        <v>107</v>
      </c>
      <c r="X5" s="25" t="s">
        <v>108</v>
      </c>
      <c r="Y5" s="25" t="s">
        <v>109</v>
      </c>
      <c r="Z5" s="25" t="s">
        <v>110</v>
      </c>
      <c r="AA5" s="25" t="s">
        <v>111</v>
      </c>
      <c r="AB5" s="25" t="s">
        <v>112</v>
      </c>
      <c r="AC5" s="25" t="s">
        <v>217</v>
      </c>
      <c r="AD5" s="25" t="s">
        <v>113</v>
      </c>
      <c r="AE5" s="25" t="s">
        <v>114</v>
      </c>
      <c r="AF5" s="25" t="s">
        <v>115</v>
      </c>
      <c r="AG5" s="25" t="s">
        <v>116</v>
      </c>
      <c r="AH5" s="25" t="s">
        <v>117</v>
      </c>
      <c r="AI5" s="25" t="s">
        <v>118</v>
      </c>
      <c r="AJ5" s="25" t="s">
        <v>119</v>
      </c>
      <c r="AK5" s="84"/>
      <c r="AL5" s="84"/>
    </row>
    <row r="6" spans="1:46" s="6" customFormat="1" ht="50.1" customHeight="1" x14ac:dyDescent="0.45">
      <c r="A6" s="15" t="s">
        <v>231</v>
      </c>
      <c r="B6" s="14">
        <v>474</v>
      </c>
      <c r="C6" s="14">
        <v>0</v>
      </c>
      <c r="D6" s="14">
        <v>6</v>
      </c>
      <c r="E6" s="14">
        <v>0</v>
      </c>
      <c r="F6" s="14">
        <v>440</v>
      </c>
      <c r="G6" s="14">
        <v>0</v>
      </c>
      <c r="H6" s="14">
        <v>0</v>
      </c>
      <c r="I6" s="14">
        <v>2</v>
      </c>
      <c r="J6" s="14">
        <v>5</v>
      </c>
      <c r="K6" s="14">
        <v>21</v>
      </c>
      <c r="L6" s="14">
        <v>0</v>
      </c>
      <c r="M6" s="14">
        <f>$B6</f>
        <v>474</v>
      </c>
      <c r="N6" s="14">
        <v>441</v>
      </c>
      <c r="O6" s="14">
        <v>27</v>
      </c>
      <c r="P6" s="14">
        <v>6</v>
      </c>
      <c r="Q6" s="14">
        <v>0</v>
      </c>
      <c r="R6" s="14">
        <v>0</v>
      </c>
      <c r="S6" s="14">
        <f>$B6</f>
        <v>474</v>
      </c>
      <c r="T6" s="14">
        <v>0</v>
      </c>
      <c r="U6" s="14">
        <v>465</v>
      </c>
      <c r="V6" s="14">
        <v>9</v>
      </c>
      <c r="W6" s="14">
        <f>$B6</f>
        <v>474</v>
      </c>
      <c r="X6" s="14">
        <v>97</v>
      </c>
      <c r="Y6" s="14">
        <v>377</v>
      </c>
      <c r="Z6" s="14">
        <f>$B6</f>
        <v>474</v>
      </c>
      <c r="AA6" s="14">
        <v>474</v>
      </c>
      <c r="AB6" s="14">
        <v>0</v>
      </c>
      <c r="AC6" s="14">
        <v>0</v>
      </c>
      <c r="AD6" s="14">
        <v>0</v>
      </c>
      <c r="AE6" s="14">
        <f>$B6</f>
        <v>474</v>
      </c>
      <c r="AF6" s="14">
        <v>0</v>
      </c>
      <c r="AG6" s="14">
        <v>446</v>
      </c>
      <c r="AH6" s="14">
        <v>21</v>
      </c>
      <c r="AI6" s="17" t="s">
        <v>120</v>
      </c>
      <c r="AJ6" s="17" t="s">
        <v>399</v>
      </c>
      <c r="AK6" s="5"/>
      <c r="AL6" s="5"/>
    </row>
    <row r="7" spans="1:46" s="6" customFormat="1" ht="50.1" customHeight="1" x14ac:dyDescent="0.45">
      <c r="A7" s="15" t="s">
        <v>393</v>
      </c>
      <c r="B7" s="14">
        <v>2031</v>
      </c>
      <c r="C7" s="14">
        <v>84</v>
      </c>
      <c r="D7" s="14">
        <v>341</v>
      </c>
      <c r="E7" s="14">
        <v>1</v>
      </c>
      <c r="F7" s="14">
        <v>1513</v>
      </c>
      <c r="G7" s="14">
        <v>4</v>
      </c>
      <c r="H7" s="14">
        <v>8</v>
      </c>
      <c r="I7" s="14">
        <v>30</v>
      </c>
      <c r="J7" s="14">
        <v>8</v>
      </c>
      <c r="K7" s="14">
        <v>42</v>
      </c>
      <c r="L7" s="14">
        <v>0</v>
      </c>
      <c r="M7" s="14">
        <f>$B7</f>
        <v>2031</v>
      </c>
      <c r="N7" s="14">
        <v>1867</v>
      </c>
      <c r="O7" s="14">
        <v>17</v>
      </c>
      <c r="P7" s="14">
        <v>0</v>
      </c>
      <c r="Q7" s="14">
        <v>8</v>
      </c>
      <c r="R7" s="14">
        <v>139</v>
      </c>
      <c r="S7" s="14">
        <f>$B7</f>
        <v>2031</v>
      </c>
      <c r="T7" s="14">
        <v>1</v>
      </c>
      <c r="U7" s="14">
        <v>1669</v>
      </c>
      <c r="V7" s="14">
        <v>361</v>
      </c>
      <c r="W7" s="14">
        <f>$B7</f>
        <v>2031</v>
      </c>
      <c r="X7" s="14">
        <v>614</v>
      </c>
      <c r="Y7" s="14">
        <v>1417</v>
      </c>
      <c r="Z7" s="14">
        <f>$B7</f>
        <v>2031</v>
      </c>
      <c r="AA7" s="14">
        <v>1979</v>
      </c>
      <c r="AB7" s="14">
        <v>44</v>
      </c>
      <c r="AC7" s="14">
        <v>1258</v>
      </c>
      <c r="AD7" s="14">
        <v>8</v>
      </c>
      <c r="AE7" s="14">
        <f>$B7</f>
        <v>2031</v>
      </c>
      <c r="AF7" s="14">
        <v>1</v>
      </c>
      <c r="AG7" s="14">
        <v>962</v>
      </c>
      <c r="AH7" s="14">
        <v>338</v>
      </c>
      <c r="AI7" s="17" t="s">
        <v>400</v>
      </c>
      <c r="AJ7" s="17" t="s">
        <v>399</v>
      </c>
      <c r="AK7" s="5"/>
      <c r="AL7" s="5"/>
    </row>
    <row r="8" spans="1:46" s="6" customFormat="1" ht="50.1" customHeight="1" x14ac:dyDescent="0.45">
      <c r="A8" s="15" t="s">
        <v>232</v>
      </c>
      <c r="B8" s="14">
        <v>157</v>
      </c>
      <c r="C8" s="14">
        <v>0</v>
      </c>
      <c r="D8" s="14">
        <v>67</v>
      </c>
      <c r="E8" s="14">
        <v>0</v>
      </c>
      <c r="F8" s="14">
        <v>12</v>
      </c>
      <c r="G8" s="14">
        <v>0</v>
      </c>
      <c r="H8" s="14">
        <v>3</v>
      </c>
      <c r="I8" s="14">
        <v>59</v>
      </c>
      <c r="J8" s="14">
        <v>0</v>
      </c>
      <c r="K8" s="14">
        <v>16</v>
      </c>
      <c r="L8" s="14">
        <v>0</v>
      </c>
      <c r="M8" s="14">
        <f>$B8</f>
        <v>157</v>
      </c>
      <c r="N8" s="14">
        <v>149</v>
      </c>
      <c r="O8" s="14">
        <v>2</v>
      </c>
      <c r="P8" s="14">
        <v>6</v>
      </c>
      <c r="Q8" s="14">
        <v>0</v>
      </c>
      <c r="R8" s="14">
        <v>0</v>
      </c>
      <c r="S8" s="14">
        <f>$B8</f>
        <v>157</v>
      </c>
      <c r="T8" s="14">
        <v>6</v>
      </c>
      <c r="U8" s="14">
        <v>141</v>
      </c>
      <c r="V8" s="14">
        <v>10</v>
      </c>
      <c r="W8" s="14">
        <f>$B8</f>
        <v>157</v>
      </c>
      <c r="X8" s="14">
        <v>54</v>
      </c>
      <c r="Y8" s="14">
        <v>103</v>
      </c>
      <c r="Z8" s="14">
        <f>$B8</f>
        <v>157</v>
      </c>
      <c r="AA8" s="14">
        <v>156</v>
      </c>
      <c r="AB8" s="14">
        <v>1</v>
      </c>
      <c r="AC8" s="14">
        <v>7</v>
      </c>
      <c r="AD8" s="14">
        <v>0</v>
      </c>
      <c r="AE8" s="14">
        <f>$B8</f>
        <v>157</v>
      </c>
      <c r="AF8" s="14">
        <v>0</v>
      </c>
      <c r="AG8" s="14">
        <v>73</v>
      </c>
      <c r="AH8" s="14">
        <v>84</v>
      </c>
      <c r="AI8" s="17" t="s">
        <v>399</v>
      </c>
      <c r="AJ8" s="17" t="s">
        <v>399</v>
      </c>
      <c r="AK8" s="5"/>
      <c r="AL8" s="5"/>
    </row>
    <row r="9" spans="1:46" s="6" customFormat="1" ht="50.1" customHeight="1" x14ac:dyDescent="0.45">
      <c r="A9" s="15" t="s">
        <v>233</v>
      </c>
      <c r="B9" s="14">
        <v>608</v>
      </c>
      <c r="C9" s="14">
        <v>0</v>
      </c>
      <c r="D9" s="14">
        <v>538</v>
      </c>
      <c r="E9" s="14">
        <v>2</v>
      </c>
      <c r="F9" s="14">
        <v>7</v>
      </c>
      <c r="G9" s="14">
        <v>0</v>
      </c>
      <c r="H9" s="14">
        <v>0</v>
      </c>
      <c r="I9" s="14">
        <v>10</v>
      </c>
      <c r="J9" s="14">
        <v>6</v>
      </c>
      <c r="K9" s="14">
        <v>45</v>
      </c>
      <c r="L9" s="14">
        <v>0</v>
      </c>
      <c r="M9" s="14">
        <f>$B9</f>
        <v>608</v>
      </c>
      <c r="N9" s="14">
        <v>608</v>
      </c>
      <c r="O9" s="14">
        <v>0</v>
      </c>
      <c r="P9" s="14">
        <v>0</v>
      </c>
      <c r="Q9" s="14">
        <v>0</v>
      </c>
      <c r="R9" s="14">
        <v>0</v>
      </c>
      <c r="S9" s="14">
        <f>$B9</f>
        <v>608</v>
      </c>
      <c r="T9" s="14">
        <v>2</v>
      </c>
      <c r="U9" s="14">
        <v>606</v>
      </c>
      <c r="V9" s="14">
        <v>0</v>
      </c>
      <c r="W9" s="14">
        <f>$B9</f>
        <v>608</v>
      </c>
      <c r="X9" s="14">
        <v>140</v>
      </c>
      <c r="Y9" s="14">
        <v>468</v>
      </c>
      <c r="Z9" s="14">
        <f>$B9</f>
        <v>608</v>
      </c>
      <c r="AA9" s="14">
        <v>608</v>
      </c>
      <c r="AB9" s="14">
        <v>0</v>
      </c>
      <c r="AC9" s="14">
        <v>0</v>
      </c>
      <c r="AD9" s="14">
        <v>0</v>
      </c>
      <c r="AE9" s="14">
        <f>$B9</f>
        <v>608</v>
      </c>
      <c r="AF9" s="14">
        <v>0</v>
      </c>
      <c r="AG9" s="14">
        <v>41</v>
      </c>
      <c r="AH9" s="14">
        <v>567</v>
      </c>
      <c r="AI9" s="17" t="s">
        <v>399</v>
      </c>
      <c r="AJ9" s="17" t="s">
        <v>399</v>
      </c>
      <c r="AK9" s="5"/>
      <c r="AL9" s="5"/>
    </row>
    <row r="10" spans="1:46" s="22" customFormat="1" ht="50.1" customHeight="1" x14ac:dyDescent="0.4">
      <c r="A10" s="16" t="s">
        <v>228</v>
      </c>
      <c r="B10" s="18">
        <f t="shared" ref="B10:AJ10" si="0">SUM(B6:B9)</f>
        <v>3270</v>
      </c>
      <c r="C10" s="18">
        <f t="shared" si="0"/>
        <v>84</v>
      </c>
      <c r="D10" s="18">
        <f t="shared" si="0"/>
        <v>952</v>
      </c>
      <c r="E10" s="18">
        <f t="shared" si="0"/>
        <v>3</v>
      </c>
      <c r="F10" s="18">
        <f t="shared" si="0"/>
        <v>1972</v>
      </c>
      <c r="G10" s="18">
        <f t="shared" si="0"/>
        <v>4</v>
      </c>
      <c r="H10" s="18">
        <f t="shared" si="0"/>
        <v>11</v>
      </c>
      <c r="I10" s="18">
        <f t="shared" si="0"/>
        <v>101</v>
      </c>
      <c r="J10" s="18">
        <f t="shared" si="0"/>
        <v>19</v>
      </c>
      <c r="K10" s="18">
        <f t="shared" si="0"/>
        <v>124</v>
      </c>
      <c r="L10" s="18">
        <f t="shared" si="0"/>
        <v>0</v>
      </c>
      <c r="M10" s="18">
        <f t="shared" si="0"/>
        <v>3270</v>
      </c>
      <c r="N10" s="18">
        <f t="shared" si="0"/>
        <v>3065</v>
      </c>
      <c r="O10" s="18">
        <f t="shared" si="0"/>
        <v>46</v>
      </c>
      <c r="P10" s="18">
        <f t="shared" si="0"/>
        <v>12</v>
      </c>
      <c r="Q10" s="18">
        <f t="shared" si="0"/>
        <v>8</v>
      </c>
      <c r="R10" s="18">
        <f t="shared" si="0"/>
        <v>139</v>
      </c>
      <c r="S10" s="18">
        <f t="shared" si="0"/>
        <v>3270</v>
      </c>
      <c r="T10" s="18">
        <f t="shared" si="0"/>
        <v>9</v>
      </c>
      <c r="U10" s="18">
        <f t="shared" si="0"/>
        <v>2881</v>
      </c>
      <c r="V10" s="18">
        <f t="shared" si="0"/>
        <v>380</v>
      </c>
      <c r="W10" s="18">
        <f t="shared" si="0"/>
        <v>3270</v>
      </c>
      <c r="X10" s="18">
        <f t="shared" si="0"/>
        <v>905</v>
      </c>
      <c r="Y10" s="18">
        <f t="shared" si="0"/>
        <v>2365</v>
      </c>
      <c r="Z10" s="18">
        <f t="shared" si="0"/>
        <v>3270</v>
      </c>
      <c r="AA10" s="18">
        <f t="shared" si="0"/>
        <v>3217</v>
      </c>
      <c r="AB10" s="18">
        <f t="shared" si="0"/>
        <v>45</v>
      </c>
      <c r="AC10" s="18">
        <f t="shared" si="0"/>
        <v>1265</v>
      </c>
      <c r="AD10" s="18">
        <f t="shared" si="0"/>
        <v>8</v>
      </c>
      <c r="AE10" s="18">
        <f t="shared" si="0"/>
        <v>3270</v>
      </c>
      <c r="AF10" s="18">
        <f t="shared" si="0"/>
        <v>1</v>
      </c>
      <c r="AG10" s="18">
        <f t="shared" si="0"/>
        <v>1522</v>
      </c>
      <c r="AH10" s="18">
        <f t="shared" si="0"/>
        <v>1010</v>
      </c>
      <c r="AI10" s="18">
        <v>737</v>
      </c>
      <c r="AJ10" s="18">
        <f t="shared" si="0"/>
        <v>0</v>
      </c>
      <c r="AK10" s="21"/>
      <c r="AL10" s="21"/>
    </row>
    <row r="13" spans="1:46" s="24" customFormat="1" ht="37.5" customHeight="1" x14ac:dyDescent="0.25">
      <c r="A13" s="68" t="s">
        <v>229</v>
      </c>
      <c r="B13" s="75" t="s">
        <v>213</v>
      </c>
      <c r="C13" s="73" t="s">
        <v>16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77" t="s">
        <v>17</v>
      </c>
      <c r="AB13" s="72" t="s">
        <v>16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6" ht="248.4" x14ac:dyDescent="0.4">
      <c r="A14" s="69"/>
      <c r="B14" s="75"/>
      <c r="C14" s="11" t="s">
        <v>40</v>
      </c>
      <c r="D14" s="10" t="s">
        <v>41</v>
      </c>
      <c r="E14" s="10" t="s">
        <v>211</v>
      </c>
      <c r="F14" s="10" t="s">
        <v>190</v>
      </c>
      <c r="G14" s="10" t="s">
        <v>42</v>
      </c>
      <c r="H14" s="10" t="s">
        <v>43</v>
      </c>
      <c r="I14" s="10" t="s">
        <v>196</v>
      </c>
      <c r="J14" s="10" t="s">
        <v>191</v>
      </c>
      <c r="K14" s="10" t="s">
        <v>192</v>
      </c>
      <c r="L14" s="10" t="s">
        <v>193</v>
      </c>
      <c r="M14" s="10" t="s">
        <v>212</v>
      </c>
      <c r="N14" s="10" t="s">
        <v>44</v>
      </c>
      <c r="O14" s="10" t="s">
        <v>45</v>
      </c>
      <c r="P14" s="10" t="s">
        <v>46</v>
      </c>
      <c r="Q14" s="10" t="s">
        <v>47</v>
      </c>
      <c r="R14" s="10" t="s">
        <v>48</v>
      </c>
      <c r="S14" s="10" t="s">
        <v>49</v>
      </c>
      <c r="T14" s="10" t="s">
        <v>50</v>
      </c>
      <c r="U14" s="10" t="s">
        <v>51</v>
      </c>
      <c r="V14" s="10" t="s">
        <v>52</v>
      </c>
      <c r="W14" s="10" t="s">
        <v>53</v>
      </c>
      <c r="X14" s="10" t="s">
        <v>54</v>
      </c>
      <c r="Y14" s="10" t="s">
        <v>55</v>
      </c>
      <c r="Z14" s="10" t="s">
        <v>194</v>
      </c>
      <c r="AA14" s="78"/>
      <c r="AB14" s="10" t="s">
        <v>56</v>
      </c>
      <c r="AC14" s="10" t="s">
        <v>198</v>
      </c>
      <c r="AD14" s="10" t="s">
        <v>57</v>
      </c>
      <c r="AE14" s="10" t="s">
        <v>58</v>
      </c>
      <c r="AF14" s="10" t="s">
        <v>59</v>
      </c>
      <c r="AG14" s="10" t="s">
        <v>60</v>
      </c>
      <c r="AH14" s="10" t="s">
        <v>61</v>
      </c>
      <c r="AI14" s="10" t="s">
        <v>62</v>
      </c>
      <c r="AJ14" s="10" t="s">
        <v>63</v>
      </c>
      <c r="AK14" s="10" t="s">
        <v>64</v>
      </c>
      <c r="AL14" s="10" t="s">
        <v>65</v>
      </c>
      <c r="AM14" s="10" t="s">
        <v>199</v>
      </c>
      <c r="AN14" s="10" t="s">
        <v>214</v>
      </c>
      <c r="AO14" s="10" t="s">
        <v>66</v>
      </c>
    </row>
    <row r="15" spans="1:46" s="23" customFormat="1" ht="33" customHeight="1" x14ac:dyDescent="0.25">
      <c r="A15" s="70"/>
      <c r="B15" s="25" t="s">
        <v>120</v>
      </c>
      <c r="C15" s="26" t="s">
        <v>121</v>
      </c>
      <c r="D15" s="25" t="s">
        <v>122</v>
      </c>
      <c r="E15" s="25" t="s">
        <v>123</v>
      </c>
      <c r="F15" s="25" t="s">
        <v>124</v>
      </c>
      <c r="G15" s="25" t="s">
        <v>125</v>
      </c>
      <c r="H15" s="25" t="s">
        <v>126</v>
      </c>
      <c r="I15" s="25" t="s">
        <v>195</v>
      </c>
      <c r="J15" s="25" t="s">
        <v>127</v>
      </c>
      <c r="K15" s="25" t="s">
        <v>128</v>
      </c>
      <c r="L15" s="25" t="s">
        <v>129</v>
      </c>
      <c r="M15" s="25" t="s">
        <v>130</v>
      </c>
      <c r="N15" s="25" t="s">
        <v>131</v>
      </c>
      <c r="O15" s="25" t="s">
        <v>132</v>
      </c>
      <c r="P15" s="25" t="s">
        <v>133</v>
      </c>
      <c r="Q15" s="25" t="s">
        <v>134</v>
      </c>
      <c r="R15" s="25" t="s">
        <v>135</v>
      </c>
      <c r="S15" s="25" t="s">
        <v>136</v>
      </c>
      <c r="T15" s="25" t="s">
        <v>137</v>
      </c>
      <c r="U15" s="25" t="s">
        <v>138</v>
      </c>
      <c r="V15" s="25" t="s">
        <v>139</v>
      </c>
      <c r="W15" s="25" t="s">
        <v>140</v>
      </c>
      <c r="X15" s="25" t="s">
        <v>141</v>
      </c>
      <c r="Y15" s="25" t="s">
        <v>142</v>
      </c>
      <c r="Z15" s="25" t="s">
        <v>143</v>
      </c>
      <c r="AA15" s="25" t="s">
        <v>144</v>
      </c>
      <c r="AB15" s="25" t="s">
        <v>145</v>
      </c>
      <c r="AC15" s="25" t="s">
        <v>197</v>
      </c>
      <c r="AD15" s="25" t="s">
        <v>146</v>
      </c>
      <c r="AE15" s="25" t="s">
        <v>147</v>
      </c>
      <c r="AF15" s="25" t="s">
        <v>148</v>
      </c>
      <c r="AG15" s="25" t="s">
        <v>149</v>
      </c>
      <c r="AH15" s="25" t="s">
        <v>150</v>
      </c>
      <c r="AI15" s="25" t="s">
        <v>151</v>
      </c>
      <c r="AJ15" s="25" t="s">
        <v>152</v>
      </c>
      <c r="AK15" s="25" t="s">
        <v>153</v>
      </c>
      <c r="AL15" s="25" t="s">
        <v>154</v>
      </c>
      <c r="AM15" s="25" t="s">
        <v>155</v>
      </c>
      <c r="AN15" s="25" t="s">
        <v>200</v>
      </c>
      <c r="AO15" s="25" t="s">
        <v>156</v>
      </c>
    </row>
    <row r="16" spans="1:46" ht="50.1" customHeight="1" x14ac:dyDescent="0.4">
      <c r="A16" s="15" t="s">
        <v>231</v>
      </c>
      <c r="B16" s="14">
        <f>$B6</f>
        <v>474</v>
      </c>
      <c r="C16" s="20">
        <v>0</v>
      </c>
      <c r="D16" s="14">
        <v>4</v>
      </c>
      <c r="E16" s="14">
        <v>0</v>
      </c>
      <c r="F16" s="14">
        <v>0</v>
      </c>
      <c r="G16" s="14">
        <v>2</v>
      </c>
      <c r="H16" s="14">
        <v>2</v>
      </c>
      <c r="I16" s="14">
        <v>0</v>
      </c>
      <c r="J16" s="14">
        <v>10</v>
      </c>
      <c r="K16" s="14">
        <v>28</v>
      </c>
      <c r="L16" s="14">
        <v>33</v>
      </c>
      <c r="M16" s="14">
        <v>0</v>
      </c>
      <c r="N16" s="14">
        <v>6</v>
      </c>
      <c r="O16" s="14">
        <v>0</v>
      </c>
      <c r="P16" s="14">
        <v>7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147</v>
      </c>
      <c r="X16" s="14">
        <v>1</v>
      </c>
      <c r="Y16" s="14">
        <v>0</v>
      </c>
      <c r="Z16" s="14">
        <v>234</v>
      </c>
      <c r="AA16" s="14">
        <f>$B6</f>
        <v>474</v>
      </c>
      <c r="AB16" s="14">
        <v>90</v>
      </c>
      <c r="AC16" s="14">
        <v>0</v>
      </c>
      <c r="AD16" s="14">
        <v>22</v>
      </c>
      <c r="AE16" s="14">
        <v>0</v>
      </c>
      <c r="AF16" s="14">
        <v>0</v>
      </c>
      <c r="AG16" s="14">
        <v>1</v>
      </c>
      <c r="AH16" s="14">
        <v>2</v>
      </c>
      <c r="AI16" s="14">
        <v>0</v>
      </c>
      <c r="AJ16" s="14">
        <v>12</v>
      </c>
      <c r="AK16" s="14">
        <v>1</v>
      </c>
      <c r="AL16" s="14">
        <v>0</v>
      </c>
      <c r="AM16" s="14">
        <v>0</v>
      </c>
      <c r="AN16" s="14">
        <v>2</v>
      </c>
      <c r="AO16" s="14">
        <v>344</v>
      </c>
    </row>
    <row r="17" spans="1:47" ht="50.1" customHeight="1" x14ac:dyDescent="0.4">
      <c r="A17" s="15" t="s">
        <v>393</v>
      </c>
      <c r="B17" s="14">
        <f>$B7</f>
        <v>2031</v>
      </c>
      <c r="C17" s="20">
        <v>6</v>
      </c>
      <c r="D17" s="14">
        <v>25</v>
      </c>
      <c r="E17" s="14">
        <v>0</v>
      </c>
      <c r="F17" s="14">
        <v>0</v>
      </c>
      <c r="G17" s="14">
        <v>12</v>
      </c>
      <c r="H17" s="14">
        <v>3</v>
      </c>
      <c r="I17" s="14">
        <v>0</v>
      </c>
      <c r="J17" s="14">
        <v>15</v>
      </c>
      <c r="K17" s="14">
        <v>41</v>
      </c>
      <c r="L17" s="14">
        <v>74</v>
      </c>
      <c r="M17" s="14">
        <v>0</v>
      </c>
      <c r="N17" s="14">
        <v>42</v>
      </c>
      <c r="O17" s="14">
        <v>4</v>
      </c>
      <c r="P17" s="14">
        <v>19</v>
      </c>
      <c r="Q17" s="14">
        <v>0</v>
      </c>
      <c r="R17" s="14">
        <v>1</v>
      </c>
      <c r="S17" s="14">
        <v>0</v>
      </c>
      <c r="T17" s="14">
        <v>0</v>
      </c>
      <c r="U17" s="14">
        <v>0</v>
      </c>
      <c r="V17" s="14">
        <v>12</v>
      </c>
      <c r="W17" s="14">
        <v>1442</v>
      </c>
      <c r="X17" s="14">
        <v>5</v>
      </c>
      <c r="Y17" s="14">
        <v>1</v>
      </c>
      <c r="Z17" s="14">
        <v>329</v>
      </c>
      <c r="AA17" s="14">
        <f>$B7</f>
        <v>2031</v>
      </c>
      <c r="AB17" s="14">
        <v>292</v>
      </c>
      <c r="AC17" s="14">
        <v>4</v>
      </c>
      <c r="AD17" s="14">
        <v>272</v>
      </c>
      <c r="AE17" s="14">
        <v>66</v>
      </c>
      <c r="AF17" s="14">
        <v>9</v>
      </c>
      <c r="AG17" s="14">
        <v>0</v>
      </c>
      <c r="AH17" s="14">
        <v>6</v>
      </c>
      <c r="AI17" s="14">
        <v>0</v>
      </c>
      <c r="AJ17" s="14">
        <v>149</v>
      </c>
      <c r="AK17" s="14">
        <v>3</v>
      </c>
      <c r="AL17" s="14">
        <v>0</v>
      </c>
      <c r="AM17" s="14">
        <v>0</v>
      </c>
      <c r="AN17" s="14">
        <v>3</v>
      </c>
      <c r="AO17" s="14">
        <v>1227</v>
      </c>
    </row>
    <row r="18" spans="1:47" ht="50.1" customHeight="1" x14ac:dyDescent="0.4">
      <c r="A18" s="15" t="s">
        <v>232</v>
      </c>
      <c r="B18" s="14">
        <v>157</v>
      </c>
      <c r="C18" s="20">
        <v>1</v>
      </c>
      <c r="D18" s="14">
        <v>19</v>
      </c>
      <c r="E18" s="14">
        <v>0</v>
      </c>
      <c r="F18" s="14">
        <v>0</v>
      </c>
      <c r="G18" s="14">
        <v>1</v>
      </c>
      <c r="H18" s="14">
        <v>19</v>
      </c>
      <c r="I18" s="14">
        <v>0</v>
      </c>
      <c r="J18" s="14">
        <v>3</v>
      </c>
      <c r="K18" s="14">
        <v>0</v>
      </c>
      <c r="L18" s="14">
        <v>0</v>
      </c>
      <c r="M18" s="14">
        <v>0</v>
      </c>
      <c r="N18" s="14">
        <v>2</v>
      </c>
      <c r="O18" s="14">
        <v>0</v>
      </c>
      <c r="P18" s="14">
        <v>3</v>
      </c>
      <c r="Q18" s="14">
        <v>6</v>
      </c>
      <c r="R18" s="14">
        <v>3</v>
      </c>
      <c r="S18" s="14">
        <v>0</v>
      </c>
      <c r="T18" s="14">
        <v>0</v>
      </c>
      <c r="U18" s="14">
        <v>0</v>
      </c>
      <c r="V18" s="14">
        <v>0</v>
      </c>
      <c r="W18" s="14">
        <v>79</v>
      </c>
      <c r="X18" s="14">
        <v>2</v>
      </c>
      <c r="Y18" s="14">
        <v>1</v>
      </c>
      <c r="Z18" s="14">
        <v>18</v>
      </c>
      <c r="AA18" s="14">
        <f>$B8</f>
        <v>157</v>
      </c>
      <c r="AB18" s="14">
        <v>74</v>
      </c>
      <c r="AC18" s="14">
        <v>0</v>
      </c>
      <c r="AD18" s="14">
        <v>7</v>
      </c>
      <c r="AE18" s="14">
        <v>17</v>
      </c>
      <c r="AF18" s="14">
        <v>2</v>
      </c>
      <c r="AG18" s="14">
        <v>0</v>
      </c>
      <c r="AH18" s="14">
        <v>1</v>
      </c>
      <c r="AI18" s="14">
        <v>3</v>
      </c>
      <c r="AJ18" s="14">
        <v>11</v>
      </c>
      <c r="AK18" s="14">
        <v>0</v>
      </c>
      <c r="AL18" s="14">
        <v>1</v>
      </c>
      <c r="AM18" s="14">
        <v>0</v>
      </c>
      <c r="AN18" s="14">
        <v>0</v>
      </c>
      <c r="AO18" s="14">
        <v>41</v>
      </c>
    </row>
    <row r="19" spans="1:47" ht="50.1" customHeight="1" x14ac:dyDescent="0.4">
      <c r="A19" s="15" t="s">
        <v>233</v>
      </c>
      <c r="B19" s="14">
        <f>$B9</f>
        <v>608</v>
      </c>
      <c r="C19" s="20">
        <v>11</v>
      </c>
      <c r="D19" s="14">
        <v>0</v>
      </c>
      <c r="E19" s="14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3</v>
      </c>
      <c r="L19" s="14">
        <v>6</v>
      </c>
      <c r="M19" s="14">
        <v>1</v>
      </c>
      <c r="N19" s="14">
        <v>3</v>
      </c>
      <c r="O19" s="14">
        <v>0</v>
      </c>
      <c r="P19" s="14">
        <v>2</v>
      </c>
      <c r="Q19" s="14">
        <v>0</v>
      </c>
      <c r="R19" s="14">
        <v>6</v>
      </c>
      <c r="S19" s="14">
        <v>0</v>
      </c>
      <c r="T19" s="14">
        <v>0</v>
      </c>
      <c r="U19" s="14">
        <v>0</v>
      </c>
      <c r="V19" s="14">
        <v>0</v>
      </c>
      <c r="W19" s="14">
        <v>348</v>
      </c>
      <c r="X19" s="14">
        <v>2</v>
      </c>
      <c r="Y19" s="14">
        <v>7</v>
      </c>
      <c r="Z19" s="14">
        <v>219</v>
      </c>
      <c r="AA19" s="14">
        <f>$B9</f>
        <v>608</v>
      </c>
      <c r="AB19" s="14">
        <v>119</v>
      </c>
      <c r="AC19" s="14">
        <v>0</v>
      </c>
      <c r="AD19" s="14">
        <v>1</v>
      </c>
      <c r="AE19" s="14">
        <v>444</v>
      </c>
      <c r="AF19" s="14">
        <v>5</v>
      </c>
      <c r="AG19" s="14">
        <v>1</v>
      </c>
      <c r="AH19" s="14">
        <v>13</v>
      </c>
      <c r="AI19" s="14">
        <v>1</v>
      </c>
      <c r="AJ19" s="14">
        <v>2</v>
      </c>
      <c r="AK19" s="14">
        <v>0</v>
      </c>
      <c r="AL19" s="14">
        <v>0</v>
      </c>
      <c r="AM19" s="14">
        <v>0</v>
      </c>
      <c r="AN19" s="14">
        <v>0</v>
      </c>
      <c r="AO19" s="14">
        <v>22</v>
      </c>
    </row>
    <row r="20" spans="1:47" ht="50.1" customHeight="1" x14ac:dyDescent="0.4">
      <c r="A20" s="16" t="s">
        <v>228</v>
      </c>
      <c r="B20" s="19">
        <f t="shared" ref="B20:AO20" si="1">SUM(B16:B19)</f>
        <v>3270</v>
      </c>
      <c r="C20" s="19">
        <f t="shared" si="1"/>
        <v>18</v>
      </c>
      <c r="D20" s="19">
        <f t="shared" si="1"/>
        <v>48</v>
      </c>
      <c r="E20" s="19">
        <f t="shared" si="1"/>
        <v>0</v>
      </c>
      <c r="F20" s="19">
        <f t="shared" si="1"/>
        <v>0</v>
      </c>
      <c r="G20" s="19">
        <f t="shared" si="1"/>
        <v>15</v>
      </c>
      <c r="H20" s="19">
        <f t="shared" si="1"/>
        <v>24</v>
      </c>
      <c r="I20" s="19">
        <f t="shared" si="1"/>
        <v>0</v>
      </c>
      <c r="J20" s="19">
        <f t="shared" si="1"/>
        <v>28</v>
      </c>
      <c r="K20" s="19">
        <f t="shared" si="1"/>
        <v>72</v>
      </c>
      <c r="L20" s="19">
        <f t="shared" si="1"/>
        <v>113</v>
      </c>
      <c r="M20" s="19">
        <f t="shared" si="1"/>
        <v>1</v>
      </c>
      <c r="N20" s="19">
        <f t="shared" si="1"/>
        <v>53</v>
      </c>
      <c r="O20" s="19">
        <f t="shared" si="1"/>
        <v>4</v>
      </c>
      <c r="P20" s="19">
        <f t="shared" si="1"/>
        <v>31</v>
      </c>
      <c r="Q20" s="19">
        <f t="shared" si="1"/>
        <v>6</v>
      </c>
      <c r="R20" s="19">
        <f t="shared" si="1"/>
        <v>10</v>
      </c>
      <c r="S20" s="19">
        <f t="shared" si="1"/>
        <v>0</v>
      </c>
      <c r="T20" s="19">
        <f t="shared" si="1"/>
        <v>0</v>
      </c>
      <c r="U20" s="19">
        <f t="shared" si="1"/>
        <v>0</v>
      </c>
      <c r="V20" s="19">
        <f t="shared" si="1"/>
        <v>12</v>
      </c>
      <c r="W20" s="19">
        <f t="shared" si="1"/>
        <v>2016</v>
      </c>
      <c r="X20" s="19">
        <f t="shared" si="1"/>
        <v>10</v>
      </c>
      <c r="Y20" s="19">
        <f t="shared" si="1"/>
        <v>9</v>
      </c>
      <c r="Z20" s="19">
        <f t="shared" si="1"/>
        <v>800</v>
      </c>
      <c r="AA20" s="19">
        <f t="shared" si="1"/>
        <v>3270</v>
      </c>
      <c r="AB20" s="19">
        <f t="shared" si="1"/>
        <v>575</v>
      </c>
      <c r="AC20" s="19">
        <f t="shared" si="1"/>
        <v>4</v>
      </c>
      <c r="AD20" s="19">
        <f t="shared" si="1"/>
        <v>302</v>
      </c>
      <c r="AE20" s="19">
        <f t="shared" si="1"/>
        <v>527</v>
      </c>
      <c r="AF20" s="19">
        <f t="shared" si="1"/>
        <v>16</v>
      </c>
      <c r="AG20" s="19">
        <f t="shared" si="1"/>
        <v>2</v>
      </c>
      <c r="AH20" s="19">
        <f t="shared" si="1"/>
        <v>22</v>
      </c>
      <c r="AI20" s="19">
        <f t="shared" si="1"/>
        <v>4</v>
      </c>
      <c r="AJ20" s="19">
        <f t="shared" si="1"/>
        <v>174</v>
      </c>
      <c r="AK20" s="19">
        <f t="shared" si="1"/>
        <v>4</v>
      </c>
      <c r="AL20" s="19">
        <f t="shared" si="1"/>
        <v>1</v>
      </c>
      <c r="AM20" s="19">
        <f t="shared" si="1"/>
        <v>0</v>
      </c>
      <c r="AN20" s="19">
        <f t="shared" si="1"/>
        <v>5</v>
      </c>
      <c r="AO20" s="19">
        <f t="shared" si="1"/>
        <v>1634</v>
      </c>
    </row>
    <row r="21" spans="1:47" ht="26.25" customHeight="1" x14ac:dyDescent="0.4">
      <c r="AL21" s="13"/>
      <c r="AM21" s="13"/>
      <c r="AN21" s="13"/>
      <c r="AO21" s="13"/>
      <c r="AP21" s="13"/>
      <c r="AQ21" s="71"/>
      <c r="AR21" s="71"/>
      <c r="AS21" s="71"/>
      <c r="AT21" s="71"/>
      <c r="AU21" s="71"/>
    </row>
    <row r="22" spans="1:47" ht="26.25" customHeight="1" x14ac:dyDescent="0.4">
      <c r="AL22" s="13"/>
      <c r="AM22" s="13"/>
      <c r="AN22" s="13"/>
      <c r="AO22" s="13"/>
      <c r="AP22" s="13"/>
      <c r="AQ22" s="71"/>
      <c r="AR22" s="71"/>
      <c r="AS22" s="71"/>
      <c r="AT22" s="71"/>
      <c r="AU22" s="71"/>
    </row>
    <row r="23" spans="1:47" s="24" customFormat="1" ht="23.25" customHeight="1" x14ac:dyDescent="0.25">
      <c r="A23" s="68" t="s">
        <v>229</v>
      </c>
      <c r="B23" s="75" t="s">
        <v>18</v>
      </c>
      <c r="C23" s="73" t="s">
        <v>6</v>
      </c>
      <c r="D23" s="73"/>
      <c r="E23" s="73"/>
      <c r="F23" s="73"/>
      <c r="G23" s="73"/>
      <c r="H23" s="73"/>
      <c r="I23" s="73"/>
      <c r="J23" s="73"/>
      <c r="K23" s="73"/>
      <c r="L23" s="74"/>
      <c r="M23" s="83" t="s">
        <v>19</v>
      </c>
      <c r="N23" s="72" t="s">
        <v>6</v>
      </c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</row>
    <row r="24" spans="1:47" ht="409.5" customHeight="1" x14ac:dyDescent="0.4">
      <c r="A24" s="69"/>
      <c r="B24" s="75"/>
      <c r="C24" s="11" t="s">
        <v>2</v>
      </c>
      <c r="D24" s="10" t="s">
        <v>220</v>
      </c>
      <c r="E24" s="10" t="s">
        <v>219</v>
      </c>
      <c r="F24" s="10" t="s">
        <v>221</v>
      </c>
      <c r="G24" s="10" t="s">
        <v>3</v>
      </c>
      <c r="H24" s="10" t="s">
        <v>67</v>
      </c>
      <c r="I24" s="10" t="s">
        <v>208</v>
      </c>
      <c r="J24" s="10" t="s">
        <v>209</v>
      </c>
      <c r="K24" s="10" t="s">
        <v>210</v>
      </c>
      <c r="L24" s="10" t="s">
        <v>68</v>
      </c>
      <c r="M24" s="75"/>
      <c r="N24" s="12" t="s">
        <v>69</v>
      </c>
      <c r="O24" s="12" t="s">
        <v>70</v>
      </c>
      <c r="P24" s="12" t="s">
        <v>71</v>
      </c>
      <c r="Q24" s="12" t="s">
        <v>215</v>
      </c>
      <c r="R24" s="12" t="s">
        <v>72</v>
      </c>
      <c r="S24" s="12" t="s">
        <v>201</v>
      </c>
      <c r="T24" s="12" t="s">
        <v>73</v>
      </c>
      <c r="U24" s="12" t="s">
        <v>202</v>
      </c>
      <c r="V24" s="12" t="s">
        <v>74</v>
      </c>
      <c r="W24" s="12" t="s">
        <v>75</v>
      </c>
      <c r="X24" s="12" t="s">
        <v>76</v>
      </c>
      <c r="Y24" s="12" t="s">
        <v>77</v>
      </c>
      <c r="Z24" s="12" t="s">
        <v>216</v>
      </c>
      <c r="AA24" s="12" t="s">
        <v>230</v>
      </c>
      <c r="AB24" s="12" t="s">
        <v>206</v>
      </c>
      <c r="AC24" s="12" t="s">
        <v>78</v>
      </c>
      <c r="AD24" s="12" t="s">
        <v>79</v>
      </c>
      <c r="AE24" s="12" t="s">
        <v>80</v>
      </c>
      <c r="AF24" s="12" t="s">
        <v>81</v>
      </c>
      <c r="AG24" s="12" t="s">
        <v>82</v>
      </c>
      <c r="AH24" s="12" t="s">
        <v>83</v>
      </c>
      <c r="AI24" s="12" t="s">
        <v>84</v>
      </c>
      <c r="AJ24" s="12" t="s">
        <v>85</v>
      </c>
      <c r="AK24" s="12" t="s">
        <v>207</v>
      </c>
      <c r="AL24" s="12" t="s">
        <v>86</v>
      </c>
      <c r="AM24" s="12" t="s">
        <v>87</v>
      </c>
      <c r="AN24" s="12" t="s">
        <v>4</v>
      </c>
    </row>
    <row r="25" spans="1:47" s="23" customFormat="1" ht="33" customHeight="1" x14ac:dyDescent="0.25">
      <c r="A25" s="70"/>
      <c r="B25" s="25" t="s">
        <v>157</v>
      </c>
      <c r="C25" s="26" t="s">
        <v>158</v>
      </c>
      <c r="D25" s="25" t="s">
        <v>222</v>
      </c>
      <c r="E25" s="25" t="s">
        <v>223</v>
      </c>
      <c r="F25" s="25" t="s">
        <v>224</v>
      </c>
      <c r="G25" s="25" t="s">
        <v>159</v>
      </c>
      <c r="H25" s="25" t="s">
        <v>160</v>
      </c>
      <c r="I25" s="25" t="s">
        <v>161</v>
      </c>
      <c r="J25" s="25" t="s">
        <v>162</v>
      </c>
      <c r="K25" s="25" t="s">
        <v>163</v>
      </c>
      <c r="L25" s="25" t="s">
        <v>164</v>
      </c>
      <c r="M25" s="25" t="s">
        <v>165</v>
      </c>
      <c r="N25" s="25" t="s">
        <v>166</v>
      </c>
      <c r="O25" s="25" t="s">
        <v>167</v>
      </c>
      <c r="P25" s="25" t="s">
        <v>168</v>
      </c>
      <c r="Q25" s="25" t="s">
        <v>169</v>
      </c>
      <c r="R25" s="25" t="s">
        <v>170</v>
      </c>
      <c r="S25" s="25" t="s">
        <v>171</v>
      </c>
      <c r="T25" s="25" t="s">
        <v>172</v>
      </c>
      <c r="U25" s="25" t="s">
        <v>173</v>
      </c>
      <c r="V25" s="25" t="s">
        <v>174</v>
      </c>
      <c r="W25" s="25" t="s">
        <v>175</v>
      </c>
      <c r="X25" s="25" t="s">
        <v>176</v>
      </c>
      <c r="Y25" s="25" t="s">
        <v>177</v>
      </c>
      <c r="Z25" s="25" t="s">
        <v>178</v>
      </c>
      <c r="AA25" s="25" t="s">
        <v>179</v>
      </c>
      <c r="AB25" s="25" t="s">
        <v>180</v>
      </c>
      <c r="AC25" s="25" t="s">
        <v>181</v>
      </c>
      <c r="AD25" s="25" t="s">
        <v>182</v>
      </c>
      <c r="AE25" s="25" t="s">
        <v>183</v>
      </c>
      <c r="AF25" s="25" t="s">
        <v>184</v>
      </c>
      <c r="AG25" s="25" t="s">
        <v>185</v>
      </c>
      <c r="AH25" s="25" t="s">
        <v>186</v>
      </c>
      <c r="AI25" s="25" t="s">
        <v>187</v>
      </c>
      <c r="AJ25" s="25" t="s">
        <v>188</v>
      </c>
      <c r="AK25" s="25" t="s">
        <v>189</v>
      </c>
      <c r="AL25" s="25" t="s">
        <v>203</v>
      </c>
      <c r="AM25" s="25" t="s">
        <v>204</v>
      </c>
      <c r="AN25" s="25" t="s">
        <v>205</v>
      </c>
    </row>
    <row r="26" spans="1:47" ht="50.1" customHeight="1" x14ac:dyDescent="0.4">
      <c r="A26" s="15" t="s">
        <v>231</v>
      </c>
      <c r="B26" s="14">
        <f>$B16</f>
        <v>474</v>
      </c>
      <c r="C26" s="20">
        <v>171</v>
      </c>
      <c r="D26" s="14">
        <v>160</v>
      </c>
      <c r="E26" s="14">
        <v>11</v>
      </c>
      <c r="F26" s="14">
        <v>0</v>
      </c>
      <c r="G26" s="14">
        <v>0</v>
      </c>
      <c r="H26" s="14">
        <v>163</v>
      </c>
      <c r="I26" s="14">
        <v>0</v>
      </c>
      <c r="J26" s="14">
        <v>129</v>
      </c>
      <c r="K26" s="14">
        <v>0</v>
      </c>
      <c r="L26" s="14">
        <v>11</v>
      </c>
      <c r="M26" s="14">
        <v>474</v>
      </c>
      <c r="N26" s="14">
        <v>0</v>
      </c>
      <c r="O26" s="14">
        <v>10</v>
      </c>
      <c r="P26" s="14">
        <v>0</v>
      </c>
      <c r="Q26" s="14">
        <v>0</v>
      </c>
      <c r="R26" s="14">
        <v>0</v>
      </c>
      <c r="S26" s="14">
        <v>390</v>
      </c>
      <c r="T26" s="14">
        <v>0</v>
      </c>
      <c r="U26" s="14">
        <v>0</v>
      </c>
      <c r="V26" s="14">
        <v>2</v>
      </c>
      <c r="W26" s="14">
        <v>19</v>
      </c>
      <c r="X26" s="14">
        <v>1</v>
      </c>
      <c r="Y26" s="14">
        <v>1</v>
      </c>
      <c r="Z26" s="14">
        <v>0</v>
      </c>
      <c r="AA26" s="14">
        <v>0</v>
      </c>
      <c r="AB26" s="14">
        <v>0</v>
      </c>
      <c r="AC26" s="14">
        <v>2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5</v>
      </c>
      <c r="AJ26" s="14">
        <v>2</v>
      </c>
      <c r="AK26" s="14">
        <v>0</v>
      </c>
      <c r="AL26" s="14">
        <v>0</v>
      </c>
      <c r="AM26" s="14">
        <v>0</v>
      </c>
      <c r="AN26" s="14">
        <v>42</v>
      </c>
    </row>
    <row r="27" spans="1:47" ht="50.1" customHeight="1" x14ac:dyDescent="0.4">
      <c r="A27" s="15" t="s">
        <v>393</v>
      </c>
      <c r="B27" s="14">
        <f>$B17</f>
        <v>2031</v>
      </c>
      <c r="C27" s="20">
        <v>1159</v>
      </c>
      <c r="D27" s="14">
        <v>1132</v>
      </c>
      <c r="E27" s="14">
        <v>17</v>
      </c>
      <c r="F27" s="14">
        <v>10</v>
      </c>
      <c r="G27" s="14">
        <v>2</v>
      </c>
      <c r="H27" s="14">
        <v>713</v>
      </c>
      <c r="I27" s="14">
        <v>9</v>
      </c>
      <c r="J27" s="14">
        <v>62</v>
      </c>
      <c r="K27" s="14">
        <v>7</v>
      </c>
      <c r="L27" s="14">
        <v>79</v>
      </c>
      <c r="M27" s="14">
        <v>2194</v>
      </c>
      <c r="N27" s="14">
        <v>0</v>
      </c>
      <c r="O27" s="14">
        <v>21</v>
      </c>
      <c r="P27" s="14">
        <v>15</v>
      </c>
      <c r="Q27" s="14">
        <v>3</v>
      </c>
      <c r="R27" s="14">
        <v>0</v>
      </c>
      <c r="S27" s="14">
        <v>606</v>
      </c>
      <c r="T27" s="14">
        <v>10</v>
      </c>
      <c r="U27" s="14">
        <v>1</v>
      </c>
      <c r="V27" s="14">
        <v>47</v>
      </c>
      <c r="W27" s="14">
        <v>1144</v>
      </c>
      <c r="X27" s="14">
        <v>132</v>
      </c>
      <c r="Y27" s="14">
        <v>4</v>
      </c>
      <c r="Z27" s="14">
        <v>7</v>
      </c>
      <c r="AA27" s="14">
        <v>4</v>
      </c>
      <c r="AB27" s="14">
        <v>0</v>
      </c>
      <c r="AC27" s="14">
        <v>5</v>
      </c>
      <c r="AD27" s="14">
        <v>10</v>
      </c>
      <c r="AE27" s="14">
        <v>0</v>
      </c>
      <c r="AF27" s="14">
        <v>0</v>
      </c>
      <c r="AG27" s="14">
        <v>0</v>
      </c>
      <c r="AH27" s="14">
        <v>0</v>
      </c>
      <c r="AI27" s="14">
        <v>1</v>
      </c>
      <c r="AJ27" s="14">
        <v>16</v>
      </c>
      <c r="AK27" s="14">
        <v>8</v>
      </c>
      <c r="AL27" s="14">
        <v>0</v>
      </c>
      <c r="AM27" s="14">
        <v>1</v>
      </c>
      <c r="AN27" s="14">
        <v>159</v>
      </c>
    </row>
    <row r="28" spans="1:47" ht="50.1" customHeight="1" x14ac:dyDescent="0.4">
      <c r="A28" s="15" t="s">
        <v>232</v>
      </c>
      <c r="B28" s="14">
        <f>$B18</f>
        <v>157</v>
      </c>
      <c r="C28" s="20">
        <v>133</v>
      </c>
      <c r="D28" s="14">
        <v>125</v>
      </c>
      <c r="E28" s="14">
        <v>5</v>
      </c>
      <c r="F28" s="14">
        <v>3</v>
      </c>
      <c r="G28" s="14">
        <v>0</v>
      </c>
      <c r="H28" s="14">
        <v>23</v>
      </c>
      <c r="I28" s="14">
        <v>0</v>
      </c>
      <c r="J28" s="14">
        <v>1</v>
      </c>
      <c r="K28" s="14">
        <v>0</v>
      </c>
      <c r="L28" s="14">
        <v>0</v>
      </c>
      <c r="M28" s="14">
        <v>157</v>
      </c>
      <c r="N28" s="14">
        <v>0</v>
      </c>
      <c r="O28" s="14">
        <v>6</v>
      </c>
      <c r="P28" s="14">
        <v>7</v>
      </c>
      <c r="Q28" s="14">
        <v>3</v>
      </c>
      <c r="R28" s="14">
        <v>0</v>
      </c>
      <c r="S28" s="14">
        <v>53</v>
      </c>
      <c r="T28" s="14">
        <v>2</v>
      </c>
      <c r="U28" s="14">
        <v>0</v>
      </c>
      <c r="V28" s="14">
        <v>9</v>
      </c>
      <c r="W28" s="14">
        <v>26</v>
      </c>
      <c r="X28" s="14">
        <v>2</v>
      </c>
      <c r="Y28" s="14">
        <v>1</v>
      </c>
      <c r="Z28" s="14">
        <v>1</v>
      </c>
      <c r="AA28" s="14">
        <v>1</v>
      </c>
      <c r="AB28" s="14">
        <v>0</v>
      </c>
      <c r="AC28" s="14">
        <v>0</v>
      </c>
      <c r="AD28" s="14">
        <v>2</v>
      </c>
      <c r="AE28" s="14">
        <v>1</v>
      </c>
      <c r="AF28" s="14">
        <v>1</v>
      </c>
      <c r="AG28" s="14">
        <v>0</v>
      </c>
      <c r="AH28" s="14">
        <v>0</v>
      </c>
      <c r="AI28" s="14">
        <v>0</v>
      </c>
      <c r="AJ28" s="14">
        <v>1</v>
      </c>
      <c r="AK28" s="14">
        <v>1</v>
      </c>
      <c r="AL28" s="14">
        <v>0</v>
      </c>
      <c r="AM28" s="14">
        <v>0</v>
      </c>
      <c r="AN28" s="14">
        <v>40</v>
      </c>
    </row>
    <row r="29" spans="1:47" ht="50.1" customHeight="1" x14ac:dyDescent="0.4">
      <c r="A29" s="15" t="s">
        <v>233</v>
      </c>
      <c r="B29" s="14">
        <f>$B19</f>
        <v>608</v>
      </c>
      <c r="C29" s="20">
        <v>149</v>
      </c>
      <c r="D29" s="14">
        <v>149</v>
      </c>
      <c r="E29" s="14">
        <v>0</v>
      </c>
      <c r="F29" s="14">
        <v>0</v>
      </c>
      <c r="G29" s="14">
        <v>0</v>
      </c>
      <c r="H29" s="14">
        <v>459</v>
      </c>
      <c r="I29" s="14">
        <v>0</v>
      </c>
      <c r="J29" s="14">
        <v>0</v>
      </c>
      <c r="K29" s="14">
        <v>0</v>
      </c>
      <c r="L29" s="14">
        <v>0</v>
      </c>
      <c r="M29" s="14">
        <v>608</v>
      </c>
      <c r="N29" s="14">
        <v>1</v>
      </c>
      <c r="O29" s="14">
        <v>58</v>
      </c>
      <c r="P29" s="14">
        <v>13</v>
      </c>
      <c r="Q29" s="14">
        <v>0</v>
      </c>
      <c r="R29" s="14">
        <v>0</v>
      </c>
      <c r="S29" s="14">
        <v>320</v>
      </c>
      <c r="T29" s="14">
        <v>0</v>
      </c>
      <c r="U29" s="14">
        <v>0</v>
      </c>
      <c r="V29" s="14">
        <v>3</v>
      </c>
      <c r="W29" s="14">
        <v>14</v>
      </c>
      <c r="X29" s="14">
        <v>0</v>
      </c>
      <c r="Y29" s="14">
        <v>1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198</v>
      </c>
    </row>
    <row r="30" spans="1:47" ht="50.1" customHeight="1" x14ac:dyDescent="0.4">
      <c r="A30" s="16" t="s">
        <v>228</v>
      </c>
      <c r="B30" s="19">
        <f>SUM(B26:B29)</f>
        <v>3270</v>
      </c>
      <c r="C30" s="19">
        <f t="shared" ref="C30:AN30" si="2">SUM(C26:C29)</f>
        <v>1612</v>
      </c>
      <c r="D30" s="19">
        <f t="shared" si="2"/>
        <v>1566</v>
      </c>
      <c r="E30" s="19">
        <f t="shared" si="2"/>
        <v>33</v>
      </c>
      <c r="F30" s="19">
        <f t="shared" si="2"/>
        <v>13</v>
      </c>
      <c r="G30" s="19">
        <f t="shared" si="2"/>
        <v>2</v>
      </c>
      <c r="H30" s="19">
        <f t="shared" si="2"/>
        <v>1358</v>
      </c>
      <c r="I30" s="19">
        <f t="shared" si="2"/>
        <v>9</v>
      </c>
      <c r="J30" s="19" t="s">
        <v>402</v>
      </c>
      <c r="K30" s="19">
        <f t="shared" si="2"/>
        <v>7</v>
      </c>
      <c r="L30" s="19" t="s">
        <v>401</v>
      </c>
      <c r="M30" s="19">
        <f t="shared" si="2"/>
        <v>3433</v>
      </c>
      <c r="N30" s="19">
        <f t="shared" si="2"/>
        <v>1</v>
      </c>
      <c r="O30" s="19">
        <f t="shared" si="2"/>
        <v>95</v>
      </c>
      <c r="P30" s="19">
        <f t="shared" si="2"/>
        <v>35</v>
      </c>
      <c r="Q30" s="19">
        <f t="shared" si="2"/>
        <v>6</v>
      </c>
      <c r="R30" s="19">
        <f t="shared" si="2"/>
        <v>0</v>
      </c>
      <c r="S30" s="19">
        <f t="shared" si="2"/>
        <v>1369</v>
      </c>
      <c r="T30" s="19">
        <f t="shared" si="2"/>
        <v>12</v>
      </c>
      <c r="U30" s="19">
        <f t="shared" si="2"/>
        <v>1</v>
      </c>
      <c r="V30" s="19">
        <f t="shared" si="2"/>
        <v>61</v>
      </c>
      <c r="W30" s="19">
        <f t="shared" si="2"/>
        <v>1203</v>
      </c>
      <c r="X30" s="19">
        <f t="shared" si="2"/>
        <v>135</v>
      </c>
      <c r="Y30" s="19">
        <f t="shared" si="2"/>
        <v>7</v>
      </c>
      <c r="Z30" s="19">
        <f t="shared" si="2"/>
        <v>8</v>
      </c>
      <c r="AA30" s="19">
        <f t="shared" si="2"/>
        <v>5</v>
      </c>
      <c r="AB30" s="19">
        <f t="shared" si="2"/>
        <v>0</v>
      </c>
      <c r="AC30" s="19">
        <f t="shared" si="2"/>
        <v>7</v>
      </c>
      <c r="AD30" s="19">
        <f t="shared" si="2"/>
        <v>12</v>
      </c>
      <c r="AE30" s="19">
        <f t="shared" si="2"/>
        <v>1</v>
      </c>
      <c r="AF30" s="19">
        <f t="shared" si="2"/>
        <v>1</v>
      </c>
      <c r="AG30" s="19">
        <f t="shared" si="2"/>
        <v>0</v>
      </c>
      <c r="AH30" s="19">
        <f t="shared" si="2"/>
        <v>0</v>
      </c>
      <c r="AI30" s="19">
        <f t="shared" si="2"/>
        <v>6</v>
      </c>
      <c r="AJ30" s="19">
        <f t="shared" si="2"/>
        <v>19</v>
      </c>
      <c r="AK30" s="19">
        <f t="shared" si="2"/>
        <v>9</v>
      </c>
      <c r="AL30" s="19">
        <f t="shared" si="2"/>
        <v>0</v>
      </c>
      <c r="AM30" s="19">
        <f t="shared" si="2"/>
        <v>1</v>
      </c>
      <c r="AN30" s="19">
        <f t="shared" si="2"/>
        <v>439</v>
      </c>
    </row>
    <row r="31" spans="1:47" ht="50.1" customHeight="1" x14ac:dyDescent="0.4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7" ht="50.1" customHeight="1" x14ac:dyDescent="0.4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</sheetData>
  <mergeCells count="32">
    <mergeCell ref="B23:B24"/>
    <mergeCell ref="AM1:AQ1"/>
    <mergeCell ref="AQ21:AU21"/>
    <mergeCell ref="AM2:AP2"/>
    <mergeCell ref="A2:AJ2"/>
    <mergeCell ref="B13:B14"/>
    <mergeCell ref="A3:A5"/>
    <mergeCell ref="A13:A15"/>
    <mergeCell ref="S3:S4"/>
    <mergeCell ref="T3:V3"/>
    <mergeCell ref="AB3:AC3"/>
    <mergeCell ref="AA3:AA4"/>
    <mergeCell ref="AL3:AL5"/>
    <mergeCell ref="AD3:AD4"/>
    <mergeCell ref="AE3:AE4"/>
    <mergeCell ref="AF3:AJ3"/>
    <mergeCell ref="AK3:AK5"/>
    <mergeCell ref="A23:A25"/>
    <mergeCell ref="AQ22:AU22"/>
    <mergeCell ref="AB13:AO13"/>
    <mergeCell ref="W3:W4"/>
    <mergeCell ref="X3:Y3"/>
    <mergeCell ref="Z3:Z4"/>
    <mergeCell ref="N23:AN23"/>
    <mergeCell ref="C13:Z13"/>
    <mergeCell ref="B3:B4"/>
    <mergeCell ref="C3:L3"/>
    <mergeCell ref="AA13:AA14"/>
    <mergeCell ref="M3:M4"/>
    <mergeCell ref="N3:R3"/>
    <mergeCell ref="C23:L23"/>
    <mergeCell ref="M23:M24"/>
  </mergeCells>
  <pageMargins left="0.70866141732283472" right="0.70866141732283472" top="0.74803149606299213" bottom="0.74803149606299213" header="0.31496062992125984" footer="0.31496062992125984"/>
  <pageSetup paperSize="9" scale="1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T79"/>
  <sheetViews>
    <sheetView view="pageBreakPreview" topLeftCell="B58" zoomScale="66" zoomScaleNormal="25" zoomScaleSheetLayoutView="66" workbookViewId="0">
      <selection activeCell="D87" sqref="D87"/>
    </sheetView>
  </sheetViews>
  <sheetFormatPr defaultColWidth="9.109375" defaultRowHeight="13.2" x14ac:dyDescent="0.25"/>
  <cols>
    <col min="1" max="1" width="6.6640625" style="32" hidden="1" customWidth="1"/>
    <col min="2" max="2" width="6.6640625" style="32" customWidth="1"/>
    <col min="3" max="3" width="12" style="32" customWidth="1"/>
    <col min="4" max="4" width="150.5546875" style="32" customWidth="1"/>
    <col min="5" max="8" width="18.6640625" style="32" customWidth="1"/>
    <col min="9" max="20" width="11.6640625" style="32" customWidth="1"/>
    <col min="21" max="23" width="9.6640625" style="32" customWidth="1"/>
    <col min="24" max="25" width="9.109375" style="32" customWidth="1"/>
    <col min="26" max="16384" width="9.109375" style="32"/>
  </cols>
  <sheetData>
    <row r="1" spans="1:20" ht="92.25" customHeight="1" x14ac:dyDescent="0.25">
      <c r="A1" s="30" t="s">
        <v>235</v>
      </c>
      <c r="B1" s="30"/>
      <c r="C1" s="87" t="s">
        <v>404</v>
      </c>
      <c r="D1" s="87"/>
      <c r="E1" s="87"/>
      <c r="F1" s="87"/>
      <c r="G1" s="87"/>
      <c r="H1" s="31" t="s">
        <v>363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7.25" customHeight="1" x14ac:dyDescent="0.25">
      <c r="A2" s="33"/>
      <c r="C2" s="88" t="s">
        <v>236</v>
      </c>
      <c r="D2" s="88" t="s">
        <v>237</v>
      </c>
      <c r="E2" s="88" t="s">
        <v>238</v>
      </c>
      <c r="F2" s="88"/>
      <c r="G2" s="88" t="s">
        <v>239</v>
      </c>
      <c r="H2" s="8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24" customHeight="1" x14ac:dyDescent="0.25">
      <c r="C3" s="88"/>
      <c r="D3" s="88"/>
      <c r="E3" s="88"/>
      <c r="F3" s="88"/>
      <c r="G3" s="88"/>
      <c r="H3" s="88"/>
    </row>
    <row r="4" spans="1:20" ht="30" customHeight="1" x14ac:dyDescent="0.25">
      <c r="C4" s="88"/>
      <c r="D4" s="88"/>
      <c r="E4" s="88" t="s">
        <v>240</v>
      </c>
      <c r="F4" s="88" t="s">
        <v>241</v>
      </c>
      <c r="G4" s="88" t="s">
        <v>242</v>
      </c>
      <c r="H4" s="88" t="s">
        <v>243</v>
      </c>
    </row>
    <row r="5" spans="1:20" ht="30" customHeight="1" x14ac:dyDescent="0.25">
      <c r="C5" s="88"/>
      <c r="D5" s="88"/>
      <c r="E5" s="88"/>
      <c r="F5" s="88"/>
      <c r="G5" s="88"/>
      <c r="H5" s="88"/>
    </row>
    <row r="6" spans="1:20" ht="22.5" customHeight="1" x14ac:dyDescent="0.25"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</row>
    <row r="7" spans="1:20" ht="24.9" customHeight="1" x14ac:dyDescent="0.25">
      <c r="C7" s="37" t="s">
        <v>244</v>
      </c>
      <c r="D7" s="37" t="s">
        <v>373</v>
      </c>
      <c r="E7" s="34">
        <v>0</v>
      </c>
      <c r="F7" s="34">
        <v>0</v>
      </c>
      <c r="G7" s="34">
        <v>0</v>
      </c>
      <c r="H7" s="34">
        <v>0</v>
      </c>
    </row>
    <row r="8" spans="1:20" ht="24.9" customHeight="1" x14ac:dyDescent="0.25">
      <c r="C8" s="37" t="s">
        <v>245</v>
      </c>
      <c r="D8" s="37" t="s">
        <v>246</v>
      </c>
      <c r="E8" s="34">
        <v>0</v>
      </c>
      <c r="F8" s="34">
        <v>0</v>
      </c>
      <c r="G8" s="34">
        <v>0</v>
      </c>
      <c r="H8" s="34">
        <v>0</v>
      </c>
    </row>
    <row r="9" spans="1:20" ht="24.9" customHeight="1" x14ac:dyDescent="0.25">
      <c r="C9" s="37" t="s">
        <v>247</v>
      </c>
      <c r="D9" s="37" t="s">
        <v>248</v>
      </c>
      <c r="E9" s="34">
        <v>0</v>
      </c>
      <c r="F9" s="34">
        <v>0</v>
      </c>
      <c r="G9" s="34">
        <v>0</v>
      </c>
      <c r="H9" s="34">
        <v>0</v>
      </c>
    </row>
    <row r="10" spans="1:20" ht="24.75" customHeight="1" x14ac:dyDescent="0.25">
      <c r="C10" s="37" t="s">
        <v>249</v>
      </c>
      <c r="D10" s="37" t="s">
        <v>250</v>
      </c>
      <c r="E10" s="34">
        <v>0</v>
      </c>
      <c r="F10" s="34">
        <v>0</v>
      </c>
      <c r="G10" s="34">
        <v>0</v>
      </c>
      <c r="H10" s="34">
        <v>0</v>
      </c>
    </row>
    <row r="11" spans="1:20" ht="24.75" customHeight="1" x14ac:dyDescent="0.25">
      <c r="C11" s="37" t="s">
        <v>251</v>
      </c>
      <c r="D11" s="38" t="s">
        <v>252</v>
      </c>
      <c r="E11" s="34">
        <v>6</v>
      </c>
      <c r="F11" s="34">
        <v>6</v>
      </c>
      <c r="G11" s="34">
        <v>6</v>
      </c>
      <c r="H11" s="34">
        <v>6</v>
      </c>
    </row>
    <row r="12" spans="1:20" ht="24.75" customHeight="1" x14ac:dyDescent="0.25">
      <c r="C12" s="37" t="s">
        <v>253</v>
      </c>
      <c r="D12" s="39" t="s">
        <v>254</v>
      </c>
      <c r="E12" s="34">
        <v>0</v>
      </c>
      <c r="F12" s="34">
        <v>0</v>
      </c>
      <c r="G12" s="34">
        <v>0</v>
      </c>
      <c r="H12" s="34">
        <v>0</v>
      </c>
    </row>
    <row r="13" spans="1:20" ht="24.9" customHeight="1" x14ac:dyDescent="0.25">
      <c r="C13" s="40" t="s">
        <v>255</v>
      </c>
      <c r="D13" s="41" t="s">
        <v>374</v>
      </c>
      <c r="E13" s="42">
        <v>6</v>
      </c>
      <c r="F13" s="42">
        <v>6</v>
      </c>
      <c r="G13" s="42">
        <v>6</v>
      </c>
      <c r="H13" s="42">
        <v>6</v>
      </c>
    </row>
    <row r="14" spans="1:20" ht="24.9" customHeight="1" x14ac:dyDescent="0.25">
      <c r="C14" s="40" t="s">
        <v>256</v>
      </c>
      <c r="D14" s="41" t="s">
        <v>375</v>
      </c>
      <c r="E14" s="43" t="s">
        <v>257</v>
      </c>
      <c r="F14" s="43">
        <v>1</v>
      </c>
      <c r="G14" s="43" t="s">
        <v>257</v>
      </c>
      <c r="H14" s="43" t="s">
        <v>257</v>
      </c>
    </row>
    <row r="15" spans="1:20" ht="24.9" customHeight="1" x14ac:dyDescent="0.25">
      <c r="C15" s="40" t="s">
        <v>258</v>
      </c>
      <c r="D15" s="41" t="s">
        <v>259</v>
      </c>
      <c r="E15" s="43" t="s">
        <v>257</v>
      </c>
      <c r="F15" s="43" t="s">
        <v>257</v>
      </c>
      <c r="G15" s="42">
        <v>21</v>
      </c>
      <c r="H15" s="42">
        <v>21</v>
      </c>
    </row>
    <row r="16" spans="1:20" ht="24.9" customHeight="1" x14ac:dyDescent="0.25">
      <c r="C16" s="40" t="s">
        <v>260</v>
      </c>
      <c r="D16" s="41" t="s">
        <v>381</v>
      </c>
      <c r="E16" s="43">
        <v>0</v>
      </c>
      <c r="F16" s="43">
        <v>0</v>
      </c>
      <c r="G16" s="42" t="s">
        <v>257</v>
      </c>
      <c r="H16" s="42" t="s">
        <v>257</v>
      </c>
    </row>
    <row r="17" spans="2:20" s="45" customFormat="1" ht="24.9" customHeight="1" x14ac:dyDescent="0.25">
      <c r="B17" s="32"/>
      <c r="C17" s="40" t="s">
        <v>261</v>
      </c>
      <c r="D17" s="44" t="s">
        <v>262</v>
      </c>
      <c r="E17" s="43" t="s">
        <v>257</v>
      </c>
      <c r="F17" s="42">
        <v>0</v>
      </c>
      <c r="G17" s="43" t="s">
        <v>257</v>
      </c>
      <c r="H17" s="43" t="s">
        <v>257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2:20" ht="24.9" customHeight="1" x14ac:dyDescent="0.25">
      <c r="C18" s="46" t="s">
        <v>263</v>
      </c>
      <c r="D18" s="39" t="s">
        <v>264</v>
      </c>
      <c r="E18" s="36" t="s">
        <v>257</v>
      </c>
      <c r="F18" s="34">
        <v>0</v>
      </c>
      <c r="G18" s="36" t="s">
        <v>257</v>
      </c>
      <c r="H18" s="36" t="s">
        <v>257</v>
      </c>
    </row>
    <row r="19" spans="2:20" ht="24.9" customHeight="1" x14ac:dyDescent="0.25">
      <c r="C19" s="46" t="s">
        <v>265</v>
      </c>
      <c r="D19" s="39" t="s">
        <v>266</v>
      </c>
      <c r="E19" s="36" t="s">
        <v>257</v>
      </c>
      <c r="F19" s="34">
        <v>0</v>
      </c>
      <c r="G19" s="36" t="s">
        <v>257</v>
      </c>
      <c r="H19" s="36" t="s">
        <v>257</v>
      </c>
    </row>
    <row r="20" spans="2:20" ht="24.9" customHeight="1" x14ac:dyDescent="0.25">
      <c r="C20" s="37" t="s">
        <v>267</v>
      </c>
      <c r="D20" s="39" t="s">
        <v>268</v>
      </c>
      <c r="E20" s="36" t="s">
        <v>257</v>
      </c>
      <c r="F20" s="34">
        <v>0</v>
      </c>
      <c r="G20" s="36" t="s">
        <v>257</v>
      </c>
      <c r="H20" s="36" t="s">
        <v>257</v>
      </c>
    </row>
    <row r="21" spans="2:20" ht="24.9" customHeight="1" x14ac:dyDescent="0.25">
      <c r="C21" s="37" t="s">
        <v>269</v>
      </c>
      <c r="D21" s="39" t="s">
        <v>270</v>
      </c>
      <c r="E21" s="36" t="s">
        <v>257</v>
      </c>
      <c r="F21" s="34">
        <v>0</v>
      </c>
      <c r="G21" s="36" t="s">
        <v>257</v>
      </c>
      <c r="H21" s="36" t="s">
        <v>257</v>
      </c>
    </row>
    <row r="22" spans="2:20" ht="24.9" customHeight="1" x14ac:dyDescent="0.25">
      <c r="C22" s="37" t="s">
        <v>271</v>
      </c>
      <c r="D22" s="39" t="s">
        <v>272</v>
      </c>
      <c r="E22" s="36" t="s">
        <v>257</v>
      </c>
      <c r="F22" s="34">
        <v>0</v>
      </c>
      <c r="G22" s="36" t="s">
        <v>257</v>
      </c>
      <c r="H22" s="36" t="s">
        <v>257</v>
      </c>
    </row>
    <row r="23" spans="2:20" ht="24.9" customHeight="1" x14ac:dyDescent="0.25">
      <c r="C23" s="40" t="s">
        <v>273</v>
      </c>
      <c r="D23" s="44" t="s">
        <v>274</v>
      </c>
      <c r="E23" s="42">
        <v>6</v>
      </c>
      <c r="F23" s="42">
        <v>6</v>
      </c>
      <c r="G23" s="42">
        <v>6</v>
      </c>
      <c r="H23" s="42">
        <v>6</v>
      </c>
    </row>
    <row r="24" spans="2:20" ht="24.9" customHeight="1" x14ac:dyDescent="0.25">
      <c r="C24" s="40" t="s">
        <v>275</v>
      </c>
      <c r="D24" s="44" t="s">
        <v>276</v>
      </c>
      <c r="E24" s="42">
        <v>6</v>
      </c>
      <c r="F24" s="42">
        <v>5</v>
      </c>
      <c r="G24" s="42">
        <v>5</v>
      </c>
      <c r="H24" s="42">
        <v>5</v>
      </c>
    </row>
    <row r="25" spans="2:20" ht="24.9" customHeight="1" x14ac:dyDescent="0.25">
      <c r="C25" s="40" t="s">
        <v>277</v>
      </c>
      <c r="D25" s="44" t="s">
        <v>376</v>
      </c>
      <c r="E25" s="42">
        <v>0</v>
      </c>
      <c r="F25" s="42">
        <v>0</v>
      </c>
      <c r="G25" s="43" t="s">
        <v>257</v>
      </c>
      <c r="H25" s="43" t="s">
        <v>257</v>
      </c>
    </row>
    <row r="26" spans="2:20" ht="24.9" customHeight="1" x14ac:dyDescent="0.25">
      <c r="C26" s="47" t="s">
        <v>278</v>
      </c>
      <c r="D26" s="48" t="s">
        <v>377</v>
      </c>
      <c r="E26" s="49">
        <v>0</v>
      </c>
      <c r="F26" s="49">
        <v>0</v>
      </c>
      <c r="G26" s="50" t="s">
        <v>257</v>
      </c>
      <c r="H26" s="50" t="s">
        <v>257</v>
      </c>
    </row>
    <row r="27" spans="2:20" ht="24.9" customHeight="1" x14ac:dyDescent="0.25">
      <c r="C27" s="37" t="s">
        <v>279</v>
      </c>
      <c r="D27" s="39" t="s">
        <v>378</v>
      </c>
      <c r="E27" s="34">
        <v>0</v>
      </c>
      <c r="F27" s="34">
        <v>0</v>
      </c>
      <c r="G27" s="36" t="s">
        <v>257</v>
      </c>
      <c r="H27" s="36" t="s">
        <v>257</v>
      </c>
    </row>
    <row r="28" spans="2:20" ht="24.9" customHeight="1" x14ac:dyDescent="0.25">
      <c r="C28" s="37" t="s">
        <v>280</v>
      </c>
      <c r="D28" s="39" t="s">
        <v>379</v>
      </c>
      <c r="E28" s="34">
        <v>0</v>
      </c>
      <c r="F28" s="34">
        <v>0</v>
      </c>
      <c r="G28" s="36" t="s">
        <v>257</v>
      </c>
      <c r="H28" s="36" t="s">
        <v>257</v>
      </c>
    </row>
    <row r="29" spans="2:20" ht="24.9" customHeight="1" x14ac:dyDescent="0.25">
      <c r="C29" s="37" t="s">
        <v>281</v>
      </c>
      <c r="D29" s="39" t="s">
        <v>391</v>
      </c>
      <c r="E29" s="34">
        <v>0</v>
      </c>
      <c r="F29" s="34">
        <v>0</v>
      </c>
      <c r="G29" s="36" t="s">
        <v>257</v>
      </c>
      <c r="H29" s="36" t="s">
        <v>257</v>
      </c>
    </row>
    <row r="30" spans="2:20" ht="24.9" customHeight="1" x14ac:dyDescent="0.25">
      <c r="C30" s="37" t="s">
        <v>282</v>
      </c>
      <c r="D30" s="39" t="s">
        <v>283</v>
      </c>
      <c r="E30" s="34">
        <v>0</v>
      </c>
      <c r="F30" s="34">
        <v>0</v>
      </c>
      <c r="G30" s="36" t="s">
        <v>257</v>
      </c>
      <c r="H30" s="36" t="s">
        <v>257</v>
      </c>
    </row>
    <row r="31" spans="2:20" ht="24.9" customHeight="1" x14ac:dyDescent="0.25">
      <c r="C31" s="46" t="s">
        <v>284</v>
      </c>
      <c r="D31" s="39" t="s">
        <v>285</v>
      </c>
      <c r="E31" s="34">
        <v>0</v>
      </c>
      <c r="F31" s="34">
        <v>0</v>
      </c>
      <c r="G31" s="36" t="s">
        <v>257</v>
      </c>
      <c r="H31" s="36" t="s">
        <v>257</v>
      </c>
    </row>
    <row r="32" spans="2:20" ht="24.9" customHeight="1" x14ac:dyDescent="0.25">
      <c r="C32" s="40" t="s">
        <v>286</v>
      </c>
      <c r="D32" s="44" t="s">
        <v>287</v>
      </c>
      <c r="E32" s="43" t="s">
        <v>257</v>
      </c>
      <c r="F32" s="42">
        <v>0</v>
      </c>
      <c r="G32" s="43" t="s">
        <v>257</v>
      </c>
      <c r="H32" s="43" t="s">
        <v>257</v>
      </c>
    </row>
    <row r="33" spans="3:8" ht="24.9" customHeight="1" x14ac:dyDescent="0.25">
      <c r="C33" s="51" t="s">
        <v>288</v>
      </c>
      <c r="D33" s="52" t="s">
        <v>380</v>
      </c>
      <c r="E33" s="36" t="s">
        <v>257</v>
      </c>
      <c r="F33" s="53">
        <v>0</v>
      </c>
      <c r="G33" s="36" t="s">
        <v>257</v>
      </c>
      <c r="H33" s="36" t="s">
        <v>257</v>
      </c>
    </row>
    <row r="34" spans="3:8" ht="24.9" customHeight="1" x14ac:dyDescent="0.25">
      <c r="C34" s="51" t="s">
        <v>289</v>
      </c>
      <c r="D34" s="52" t="s">
        <v>290</v>
      </c>
      <c r="E34" s="36" t="s">
        <v>257</v>
      </c>
      <c r="F34" s="53">
        <v>0</v>
      </c>
      <c r="G34" s="36" t="s">
        <v>257</v>
      </c>
      <c r="H34" s="36" t="s">
        <v>257</v>
      </c>
    </row>
    <row r="35" spans="3:8" ht="24.9" customHeight="1" x14ac:dyDescent="0.25">
      <c r="C35" s="46" t="s">
        <v>291</v>
      </c>
      <c r="D35" s="39" t="s">
        <v>292</v>
      </c>
      <c r="E35" s="36" t="s">
        <v>257</v>
      </c>
      <c r="F35" s="34">
        <v>0</v>
      </c>
      <c r="G35" s="36" t="s">
        <v>257</v>
      </c>
      <c r="H35" s="36" t="s">
        <v>257</v>
      </c>
    </row>
    <row r="36" spans="3:8" ht="24.9" customHeight="1" x14ac:dyDescent="0.25">
      <c r="C36" s="40" t="s">
        <v>293</v>
      </c>
      <c r="D36" s="44" t="s">
        <v>294</v>
      </c>
      <c r="E36" s="43" t="s">
        <v>257</v>
      </c>
      <c r="F36" s="42">
        <v>0</v>
      </c>
      <c r="G36" s="43" t="s">
        <v>257</v>
      </c>
      <c r="H36" s="43" t="s">
        <v>257</v>
      </c>
    </row>
    <row r="37" spans="3:8" ht="24.9" customHeight="1" x14ac:dyDescent="0.25">
      <c r="C37" s="37" t="s">
        <v>295</v>
      </c>
      <c r="D37" s="39" t="s">
        <v>296</v>
      </c>
      <c r="E37" s="36" t="s">
        <v>257</v>
      </c>
      <c r="F37" s="34">
        <v>0</v>
      </c>
      <c r="G37" s="36" t="s">
        <v>257</v>
      </c>
      <c r="H37" s="36" t="s">
        <v>257</v>
      </c>
    </row>
    <row r="38" spans="3:8" ht="24.9" customHeight="1" x14ac:dyDescent="0.25">
      <c r="C38" s="37" t="s">
        <v>297</v>
      </c>
      <c r="D38" s="39" t="s">
        <v>298</v>
      </c>
      <c r="E38" s="36" t="s">
        <v>257</v>
      </c>
      <c r="F38" s="34">
        <v>0</v>
      </c>
      <c r="G38" s="36" t="s">
        <v>257</v>
      </c>
      <c r="H38" s="36" t="s">
        <v>257</v>
      </c>
    </row>
    <row r="39" spans="3:8" ht="24.9" customHeight="1" x14ac:dyDescent="0.25">
      <c r="C39" s="37" t="s">
        <v>299</v>
      </c>
      <c r="D39" s="39" t="s">
        <v>300</v>
      </c>
      <c r="E39" s="36" t="s">
        <v>257</v>
      </c>
      <c r="F39" s="34">
        <v>0</v>
      </c>
      <c r="G39" s="36" t="s">
        <v>257</v>
      </c>
      <c r="H39" s="36" t="s">
        <v>257</v>
      </c>
    </row>
    <row r="40" spans="3:8" ht="24.9" customHeight="1" x14ac:dyDescent="0.25">
      <c r="C40" s="37" t="s">
        <v>301</v>
      </c>
      <c r="D40" s="39" t="s">
        <v>302</v>
      </c>
      <c r="E40" s="36" t="s">
        <v>257</v>
      </c>
      <c r="F40" s="34">
        <v>0</v>
      </c>
      <c r="G40" s="36" t="s">
        <v>257</v>
      </c>
      <c r="H40" s="36" t="s">
        <v>257</v>
      </c>
    </row>
    <row r="41" spans="3:8" ht="24.9" customHeight="1" x14ac:dyDescent="0.25">
      <c r="C41" s="37" t="s">
        <v>303</v>
      </c>
      <c r="D41" s="39" t="s">
        <v>304</v>
      </c>
      <c r="E41" s="36" t="s">
        <v>257</v>
      </c>
      <c r="F41" s="34">
        <v>0</v>
      </c>
      <c r="G41" s="36" t="s">
        <v>257</v>
      </c>
      <c r="H41" s="36" t="s">
        <v>257</v>
      </c>
    </row>
    <row r="42" spans="3:8" ht="24.9" customHeight="1" x14ac:dyDescent="0.25">
      <c r="C42" s="37" t="s">
        <v>305</v>
      </c>
      <c r="D42" s="39" t="s">
        <v>306</v>
      </c>
      <c r="E42" s="36" t="s">
        <v>257</v>
      </c>
      <c r="F42" s="34">
        <v>0</v>
      </c>
      <c r="G42" s="36" t="s">
        <v>257</v>
      </c>
      <c r="H42" s="36" t="s">
        <v>257</v>
      </c>
    </row>
    <row r="43" spans="3:8" ht="24.9" customHeight="1" x14ac:dyDescent="0.25">
      <c r="C43" s="40" t="s">
        <v>307</v>
      </c>
      <c r="D43" s="44" t="s">
        <v>308</v>
      </c>
      <c r="E43" s="43" t="s">
        <v>257</v>
      </c>
      <c r="F43" s="42">
        <v>0</v>
      </c>
      <c r="G43" s="43" t="s">
        <v>257</v>
      </c>
      <c r="H43" s="43" t="s">
        <v>257</v>
      </c>
    </row>
    <row r="44" spans="3:8" ht="24.9" customHeight="1" x14ac:dyDescent="0.25">
      <c r="C44" s="37" t="s">
        <v>309</v>
      </c>
      <c r="D44" s="54" t="s">
        <v>310</v>
      </c>
      <c r="E44" s="36" t="s">
        <v>257</v>
      </c>
      <c r="F44" s="34">
        <v>0</v>
      </c>
      <c r="G44" s="36" t="s">
        <v>257</v>
      </c>
      <c r="H44" s="36" t="s">
        <v>257</v>
      </c>
    </row>
    <row r="45" spans="3:8" ht="24.9" customHeight="1" x14ac:dyDescent="0.25">
      <c r="C45" s="37" t="s">
        <v>311</v>
      </c>
      <c r="D45" s="39" t="s">
        <v>312</v>
      </c>
      <c r="E45" s="36" t="s">
        <v>257</v>
      </c>
      <c r="F45" s="34">
        <v>0</v>
      </c>
      <c r="G45" s="36" t="s">
        <v>257</v>
      </c>
      <c r="H45" s="36" t="s">
        <v>257</v>
      </c>
    </row>
    <row r="46" spans="3:8" ht="24.9" customHeight="1" x14ac:dyDescent="0.25">
      <c r="C46" s="37" t="s">
        <v>313</v>
      </c>
      <c r="D46" s="39" t="s">
        <v>314</v>
      </c>
      <c r="E46" s="36" t="s">
        <v>257</v>
      </c>
      <c r="F46" s="34">
        <v>0</v>
      </c>
      <c r="G46" s="36" t="s">
        <v>257</v>
      </c>
      <c r="H46" s="36" t="s">
        <v>257</v>
      </c>
    </row>
    <row r="47" spans="3:8" ht="24.9" customHeight="1" x14ac:dyDescent="0.25">
      <c r="C47" s="40" t="s">
        <v>315</v>
      </c>
      <c r="D47" s="44" t="s">
        <v>316</v>
      </c>
      <c r="E47" s="43" t="s">
        <v>257</v>
      </c>
      <c r="F47" s="42">
        <v>0</v>
      </c>
      <c r="G47" s="43" t="s">
        <v>257</v>
      </c>
      <c r="H47" s="43" t="s">
        <v>257</v>
      </c>
    </row>
    <row r="48" spans="3:8" ht="24.9" customHeight="1" x14ac:dyDescent="0.25">
      <c r="C48" s="47" t="s">
        <v>317</v>
      </c>
      <c r="D48" s="55" t="s">
        <v>382</v>
      </c>
      <c r="E48" s="50" t="s">
        <v>257</v>
      </c>
      <c r="F48" s="49">
        <v>0</v>
      </c>
      <c r="G48" s="50" t="s">
        <v>257</v>
      </c>
      <c r="H48" s="50" t="s">
        <v>257</v>
      </c>
    </row>
    <row r="49" spans="3:8" ht="24.9" customHeight="1" x14ac:dyDescent="0.25">
      <c r="C49" s="47" t="s">
        <v>318</v>
      </c>
      <c r="D49" s="55" t="s">
        <v>383</v>
      </c>
      <c r="E49" s="50" t="s">
        <v>257</v>
      </c>
      <c r="F49" s="49">
        <v>0</v>
      </c>
      <c r="G49" s="50" t="s">
        <v>257</v>
      </c>
      <c r="H49" s="50" t="s">
        <v>257</v>
      </c>
    </row>
    <row r="50" spans="3:8" ht="24.9" customHeight="1" x14ac:dyDescent="0.25">
      <c r="C50" s="47" t="s">
        <v>319</v>
      </c>
      <c r="D50" s="55" t="s">
        <v>384</v>
      </c>
      <c r="E50" s="50" t="s">
        <v>257</v>
      </c>
      <c r="F50" s="49">
        <v>0</v>
      </c>
      <c r="G50" s="50" t="s">
        <v>257</v>
      </c>
      <c r="H50" s="50" t="s">
        <v>257</v>
      </c>
    </row>
    <row r="51" spans="3:8" ht="24.9" customHeight="1" x14ac:dyDescent="0.25">
      <c r="C51" s="47" t="s">
        <v>320</v>
      </c>
      <c r="D51" s="55" t="s">
        <v>385</v>
      </c>
      <c r="E51" s="50" t="s">
        <v>257</v>
      </c>
      <c r="F51" s="49">
        <v>0</v>
      </c>
      <c r="G51" s="50" t="s">
        <v>257</v>
      </c>
      <c r="H51" s="50" t="s">
        <v>257</v>
      </c>
    </row>
    <row r="52" spans="3:8" ht="24.9" customHeight="1" x14ac:dyDescent="0.25">
      <c r="C52" s="47" t="s">
        <v>321</v>
      </c>
      <c r="D52" s="55" t="s">
        <v>386</v>
      </c>
      <c r="E52" s="50" t="s">
        <v>257</v>
      </c>
      <c r="F52" s="49">
        <v>0</v>
      </c>
      <c r="G52" s="50" t="s">
        <v>257</v>
      </c>
      <c r="H52" s="50" t="s">
        <v>257</v>
      </c>
    </row>
    <row r="53" spans="3:8" ht="24.9" customHeight="1" x14ac:dyDescent="0.25">
      <c r="C53" s="47" t="s">
        <v>322</v>
      </c>
      <c r="D53" s="55" t="s">
        <v>323</v>
      </c>
      <c r="E53" s="50" t="s">
        <v>257</v>
      </c>
      <c r="F53" s="49">
        <v>0</v>
      </c>
      <c r="G53" s="50" t="s">
        <v>257</v>
      </c>
      <c r="H53" s="50" t="s">
        <v>257</v>
      </c>
    </row>
    <row r="54" spans="3:8" ht="24.9" customHeight="1" x14ac:dyDescent="0.25">
      <c r="C54" s="47" t="s">
        <v>324</v>
      </c>
      <c r="D54" s="55" t="s">
        <v>325</v>
      </c>
      <c r="E54" s="50" t="s">
        <v>257</v>
      </c>
      <c r="F54" s="49">
        <v>0</v>
      </c>
      <c r="G54" s="50" t="s">
        <v>257</v>
      </c>
      <c r="H54" s="50" t="s">
        <v>257</v>
      </c>
    </row>
    <row r="55" spans="3:8" ht="41.25" customHeight="1" x14ac:dyDescent="0.25">
      <c r="C55" s="40" t="s">
        <v>326</v>
      </c>
      <c r="D55" s="44" t="s">
        <v>387</v>
      </c>
      <c r="E55" s="43" t="s">
        <v>257</v>
      </c>
      <c r="F55" s="43" t="s">
        <v>257</v>
      </c>
      <c r="G55" s="42">
        <v>0</v>
      </c>
      <c r="H55" s="42">
        <v>0</v>
      </c>
    </row>
    <row r="56" spans="3:8" ht="24.9" customHeight="1" x14ac:dyDescent="0.25">
      <c r="C56" s="37" t="s">
        <v>327</v>
      </c>
      <c r="D56" s="39" t="s">
        <v>392</v>
      </c>
      <c r="E56" s="36" t="s">
        <v>257</v>
      </c>
      <c r="F56" s="36" t="s">
        <v>257</v>
      </c>
      <c r="G56" s="34">
        <v>0</v>
      </c>
      <c r="H56" s="34">
        <v>0</v>
      </c>
    </row>
    <row r="57" spans="3:8" ht="24.9" customHeight="1" x14ac:dyDescent="0.25">
      <c r="C57" s="37" t="s">
        <v>328</v>
      </c>
      <c r="D57" s="39" t="s">
        <v>388</v>
      </c>
      <c r="E57" s="36" t="s">
        <v>257</v>
      </c>
      <c r="F57" s="36" t="s">
        <v>257</v>
      </c>
      <c r="G57" s="34">
        <v>0</v>
      </c>
      <c r="H57" s="34">
        <v>0</v>
      </c>
    </row>
    <row r="58" spans="3:8" ht="24.9" customHeight="1" x14ac:dyDescent="0.25">
      <c r="C58" s="37" t="s">
        <v>329</v>
      </c>
      <c r="D58" s="39" t="s">
        <v>330</v>
      </c>
      <c r="E58" s="36" t="s">
        <v>257</v>
      </c>
      <c r="F58" s="36" t="s">
        <v>257</v>
      </c>
      <c r="G58" s="34">
        <v>0</v>
      </c>
      <c r="H58" s="34">
        <v>0</v>
      </c>
    </row>
    <row r="59" spans="3:8" ht="24.9" customHeight="1" x14ac:dyDescent="0.25">
      <c r="C59" s="37" t="s">
        <v>331</v>
      </c>
      <c r="D59" s="39" t="s">
        <v>332</v>
      </c>
      <c r="E59" s="36" t="s">
        <v>257</v>
      </c>
      <c r="F59" s="36" t="s">
        <v>257</v>
      </c>
      <c r="G59" s="34">
        <v>0</v>
      </c>
      <c r="H59" s="34">
        <v>0</v>
      </c>
    </row>
    <row r="60" spans="3:8" ht="24.9" customHeight="1" x14ac:dyDescent="0.25">
      <c r="C60" s="37" t="s">
        <v>333</v>
      </c>
      <c r="D60" s="39" t="s">
        <v>334</v>
      </c>
      <c r="E60" s="36" t="s">
        <v>257</v>
      </c>
      <c r="F60" s="36" t="s">
        <v>257</v>
      </c>
      <c r="G60" s="34">
        <v>0</v>
      </c>
      <c r="H60" s="34">
        <v>0</v>
      </c>
    </row>
    <row r="61" spans="3:8" ht="47.25" customHeight="1" x14ac:dyDescent="0.25">
      <c r="C61" s="40" t="s">
        <v>335</v>
      </c>
      <c r="D61" s="44" t="s">
        <v>336</v>
      </c>
      <c r="E61" s="43" t="s">
        <v>257</v>
      </c>
      <c r="F61" s="43" t="s">
        <v>257</v>
      </c>
      <c r="G61" s="42">
        <v>0</v>
      </c>
      <c r="H61" s="42">
        <v>0</v>
      </c>
    </row>
    <row r="62" spans="3:8" ht="24.9" customHeight="1" x14ac:dyDescent="0.25">
      <c r="C62" s="37" t="s">
        <v>337</v>
      </c>
      <c r="D62" s="39" t="s">
        <v>338</v>
      </c>
      <c r="E62" s="36" t="s">
        <v>257</v>
      </c>
      <c r="F62" s="36" t="s">
        <v>257</v>
      </c>
      <c r="G62" s="34">
        <v>0</v>
      </c>
      <c r="H62" s="34">
        <v>0</v>
      </c>
    </row>
    <row r="63" spans="3:8" ht="24.9" customHeight="1" x14ac:dyDescent="0.25">
      <c r="C63" s="37" t="s">
        <v>339</v>
      </c>
      <c r="D63" s="39" t="s">
        <v>340</v>
      </c>
      <c r="E63" s="36" t="s">
        <v>257</v>
      </c>
      <c r="F63" s="36" t="s">
        <v>257</v>
      </c>
      <c r="G63" s="34">
        <v>0</v>
      </c>
      <c r="H63" s="34">
        <v>0</v>
      </c>
    </row>
    <row r="64" spans="3:8" ht="24.9" customHeight="1" x14ac:dyDescent="0.25">
      <c r="C64" s="46" t="s">
        <v>341</v>
      </c>
      <c r="D64" s="39" t="s">
        <v>342</v>
      </c>
      <c r="E64" s="36" t="s">
        <v>257</v>
      </c>
      <c r="F64" s="36" t="s">
        <v>257</v>
      </c>
      <c r="G64" s="34">
        <v>0</v>
      </c>
      <c r="H64" s="34">
        <v>0</v>
      </c>
    </row>
    <row r="65" spans="3:11" ht="24.9" customHeight="1" x14ac:dyDescent="0.25">
      <c r="C65" s="46" t="s">
        <v>343</v>
      </c>
      <c r="D65" s="39" t="s">
        <v>344</v>
      </c>
      <c r="E65" s="36" t="s">
        <v>257</v>
      </c>
      <c r="F65" s="36">
        <v>0</v>
      </c>
      <c r="G65" s="34">
        <v>0</v>
      </c>
      <c r="H65" s="34">
        <v>0</v>
      </c>
    </row>
    <row r="66" spans="3:11" ht="24.9" customHeight="1" x14ac:dyDescent="0.25">
      <c r="C66" s="40" t="s">
        <v>345</v>
      </c>
      <c r="D66" s="44" t="s">
        <v>389</v>
      </c>
      <c r="E66" s="43" t="s">
        <v>257</v>
      </c>
      <c r="F66" s="43">
        <v>7</v>
      </c>
      <c r="G66" s="43" t="s">
        <v>257</v>
      </c>
      <c r="H66" s="43" t="s">
        <v>257</v>
      </c>
    </row>
    <row r="67" spans="3:11" ht="24.9" customHeight="1" x14ac:dyDescent="0.25">
      <c r="C67" s="37" t="s">
        <v>346</v>
      </c>
      <c r="D67" s="39" t="s">
        <v>347</v>
      </c>
      <c r="E67" s="36" t="s">
        <v>257</v>
      </c>
      <c r="F67" s="34">
        <v>2</v>
      </c>
      <c r="G67" s="36" t="s">
        <v>257</v>
      </c>
      <c r="H67" s="36" t="s">
        <v>257</v>
      </c>
    </row>
    <row r="68" spans="3:11" ht="24.9" customHeight="1" x14ac:dyDescent="0.25">
      <c r="C68" s="37" t="s">
        <v>348</v>
      </c>
      <c r="D68" s="39" t="s">
        <v>349</v>
      </c>
      <c r="E68" s="36" t="s">
        <v>257</v>
      </c>
      <c r="F68" s="34">
        <v>0</v>
      </c>
      <c r="G68" s="36" t="s">
        <v>257</v>
      </c>
      <c r="H68" s="36" t="s">
        <v>257</v>
      </c>
    </row>
    <row r="69" spans="3:11" ht="24.9" customHeight="1" x14ac:dyDescent="0.25">
      <c r="C69" s="37" t="s">
        <v>350</v>
      </c>
      <c r="D69" s="39" t="s">
        <v>351</v>
      </c>
      <c r="E69" s="36" t="s">
        <v>257</v>
      </c>
      <c r="F69" s="34">
        <v>2</v>
      </c>
      <c r="G69" s="36" t="s">
        <v>257</v>
      </c>
      <c r="H69" s="36" t="s">
        <v>257</v>
      </c>
    </row>
    <row r="70" spans="3:11" ht="24.9" customHeight="1" x14ac:dyDescent="0.25">
      <c r="C70" s="37" t="s">
        <v>352</v>
      </c>
      <c r="D70" s="39" t="s">
        <v>353</v>
      </c>
      <c r="E70" s="36" t="s">
        <v>257</v>
      </c>
      <c r="F70" s="34">
        <v>1</v>
      </c>
      <c r="G70" s="36" t="s">
        <v>257</v>
      </c>
      <c r="H70" s="36" t="s">
        <v>257</v>
      </c>
    </row>
    <row r="71" spans="3:11" ht="24.9" customHeight="1" x14ac:dyDescent="0.25">
      <c r="C71" s="37" t="s">
        <v>354</v>
      </c>
      <c r="D71" s="39" t="s">
        <v>355</v>
      </c>
      <c r="E71" s="36" t="s">
        <v>257</v>
      </c>
      <c r="F71" s="34">
        <v>0</v>
      </c>
      <c r="G71" s="36" t="s">
        <v>257</v>
      </c>
      <c r="H71" s="36" t="s">
        <v>257</v>
      </c>
    </row>
    <row r="72" spans="3:11" ht="24.9" customHeight="1" x14ac:dyDescent="0.25">
      <c r="C72" s="37" t="s">
        <v>356</v>
      </c>
      <c r="D72" s="39" t="s">
        <v>357</v>
      </c>
      <c r="E72" s="36" t="s">
        <v>257</v>
      </c>
      <c r="F72" s="34">
        <v>0</v>
      </c>
      <c r="G72" s="36" t="s">
        <v>257</v>
      </c>
      <c r="H72" s="36" t="s">
        <v>257</v>
      </c>
    </row>
    <row r="73" spans="3:11" ht="24.9" customHeight="1" x14ac:dyDescent="0.25">
      <c r="C73" s="46" t="s">
        <v>358</v>
      </c>
      <c r="D73" s="39" t="s">
        <v>390</v>
      </c>
      <c r="E73" s="36" t="s">
        <v>257</v>
      </c>
      <c r="F73" s="34">
        <v>2</v>
      </c>
      <c r="G73" s="36" t="s">
        <v>257</v>
      </c>
      <c r="H73" s="36" t="s">
        <v>257</v>
      </c>
    </row>
    <row r="74" spans="3:11" ht="24.9" customHeight="1" x14ac:dyDescent="0.25">
      <c r="C74" s="37" t="s">
        <v>359</v>
      </c>
      <c r="D74" s="39" t="s">
        <v>360</v>
      </c>
      <c r="E74" s="36" t="s">
        <v>257</v>
      </c>
      <c r="F74" s="34">
        <v>0</v>
      </c>
      <c r="G74" s="36" t="s">
        <v>257</v>
      </c>
      <c r="H74" s="36" t="s">
        <v>257</v>
      </c>
    </row>
    <row r="77" spans="3:11" ht="20.25" customHeight="1" x14ac:dyDescent="0.55000000000000004">
      <c r="C77" s="89" t="s">
        <v>234</v>
      </c>
      <c r="D77" s="89"/>
      <c r="E77" s="56"/>
      <c r="F77" s="57"/>
      <c r="G77" s="90" t="s">
        <v>405</v>
      </c>
      <c r="H77" s="91"/>
      <c r="I77" s="58"/>
    </row>
    <row r="78" spans="3:11" ht="27" customHeight="1" x14ac:dyDescent="0.55000000000000004">
      <c r="C78" s="89"/>
      <c r="D78" s="89"/>
      <c r="E78" s="59"/>
      <c r="F78" s="60"/>
      <c r="G78" s="91"/>
      <c r="H78" s="91"/>
      <c r="I78" s="58"/>
    </row>
    <row r="79" spans="3:11" ht="18" x14ac:dyDescent="0.35">
      <c r="C79" s="85" t="s">
        <v>361</v>
      </c>
      <c r="D79" s="85"/>
      <c r="E79" s="86" t="s">
        <v>0</v>
      </c>
      <c r="F79" s="86"/>
      <c r="G79" s="85" t="s">
        <v>227</v>
      </c>
      <c r="H79" s="85"/>
      <c r="I79" s="61"/>
      <c r="J79" s="62"/>
      <c r="K79" s="62"/>
    </row>
  </sheetData>
  <mergeCells count="14">
    <mergeCell ref="C79:D79"/>
    <mergeCell ref="E79:F79"/>
    <mergeCell ref="G79:H79"/>
    <mergeCell ref="C1:G1"/>
    <mergeCell ref="C2:C5"/>
    <mergeCell ref="D2:D5"/>
    <mergeCell ref="E2:F3"/>
    <mergeCell ref="G2:H3"/>
    <mergeCell ref="E4:E5"/>
    <mergeCell ref="F4:F5"/>
    <mergeCell ref="G4:G5"/>
    <mergeCell ref="H4:H5"/>
    <mergeCell ref="C77:D78"/>
    <mergeCell ref="G77:H78"/>
  </mergeCells>
  <pageMargins left="0.23622047244094491" right="0.23622047244094491" top="0.27559055118110237" bottom="0.27559055118110237" header="0.27559055118110237" footer="0.31496062992125984"/>
  <pageSetup paperSize="9" scale="39" orientation="portrait" horizontalDpi="24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</sheetPr>
  <dimension ref="A1:AA4"/>
  <sheetViews>
    <sheetView zoomScale="75" zoomScaleNormal="75" workbookViewId="0">
      <selection activeCell="O3" sqref="O3"/>
    </sheetView>
  </sheetViews>
  <sheetFormatPr defaultRowHeight="13.2" x14ac:dyDescent="0.25"/>
  <cols>
    <col min="1" max="27" width="7.6640625" customWidth="1"/>
  </cols>
  <sheetData>
    <row r="1" spans="1:27" ht="24.9" customHeight="1" x14ac:dyDescent="0.25">
      <c r="A1" s="94" t="s">
        <v>362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7" t="s">
        <v>363</v>
      </c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1:27" ht="75" customHeight="1" x14ac:dyDescent="0.25">
      <c r="A2" s="100" t="s">
        <v>5</v>
      </c>
      <c r="B2" s="102" t="s">
        <v>7</v>
      </c>
      <c r="C2" s="102" t="s">
        <v>8</v>
      </c>
      <c r="D2" s="102" t="s">
        <v>9</v>
      </c>
      <c r="E2" s="102" t="s">
        <v>10</v>
      </c>
      <c r="F2" s="102" t="s">
        <v>14</v>
      </c>
      <c r="G2" s="102" t="s">
        <v>15</v>
      </c>
      <c r="H2" s="102" t="s">
        <v>17</v>
      </c>
      <c r="I2" s="102" t="s">
        <v>18</v>
      </c>
      <c r="J2" s="102" t="s">
        <v>2</v>
      </c>
      <c r="K2" s="104" t="s">
        <v>19</v>
      </c>
      <c r="L2" s="106" t="s">
        <v>364</v>
      </c>
      <c r="M2" s="107"/>
      <c r="N2" s="107"/>
      <c r="O2" s="93"/>
      <c r="P2" s="108" t="s">
        <v>365</v>
      </c>
      <c r="Q2" s="92" t="s">
        <v>366</v>
      </c>
      <c r="R2" s="93"/>
      <c r="S2" s="108" t="s">
        <v>398</v>
      </c>
      <c r="T2" s="108" t="s">
        <v>367</v>
      </c>
      <c r="U2" s="108" t="s">
        <v>368</v>
      </c>
      <c r="V2" s="108" t="s">
        <v>369</v>
      </c>
      <c r="W2" s="92" t="s">
        <v>370</v>
      </c>
      <c r="X2" s="93"/>
      <c r="Y2" s="92" t="s">
        <v>371</v>
      </c>
      <c r="Z2" s="93"/>
      <c r="AA2" s="110" t="s">
        <v>372</v>
      </c>
    </row>
    <row r="3" spans="1:27" ht="75" customHeight="1" x14ac:dyDescent="0.25">
      <c r="A3" s="101"/>
      <c r="B3" s="103"/>
      <c r="C3" s="103"/>
      <c r="D3" s="103"/>
      <c r="E3" s="103"/>
      <c r="F3" s="103"/>
      <c r="G3" s="103"/>
      <c r="H3" s="103"/>
      <c r="I3" s="103"/>
      <c r="J3" s="103"/>
      <c r="K3" s="105"/>
      <c r="L3" s="63" t="s">
        <v>240</v>
      </c>
      <c r="M3" s="64" t="s">
        <v>241</v>
      </c>
      <c r="N3" s="64" t="s">
        <v>242</v>
      </c>
      <c r="O3" s="64" t="s">
        <v>243</v>
      </c>
      <c r="P3" s="109"/>
      <c r="Q3" s="64" t="s">
        <v>240</v>
      </c>
      <c r="R3" s="64" t="s">
        <v>241</v>
      </c>
      <c r="S3" s="109"/>
      <c r="T3" s="109"/>
      <c r="U3" s="109"/>
      <c r="V3" s="109"/>
      <c r="W3" s="64" t="s">
        <v>242</v>
      </c>
      <c r="X3" s="64" t="s">
        <v>243</v>
      </c>
      <c r="Y3" s="64" t="s">
        <v>242</v>
      </c>
      <c r="Z3" s="64" t="s">
        <v>243</v>
      </c>
      <c r="AA3" s="111"/>
    </row>
    <row r="4" spans="1:27" ht="24.9" customHeight="1" thickBot="1" x14ac:dyDescent="0.3">
      <c r="A4" s="2">
        <f>'Форма 1'!B10-'Форма 1'!C10-'Форма 1'!D10-'Форма 1'!E10-'Форма 1'!F10-'Форма 1'!G10-'Форма 1'!H10-'Форма 1'!I10-'Форма 1'!J10-'Форма 1'!K10-'Форма 1'!L10</f>
        <v>0</v>
      </c>
      <c r="B4" s="3">
        <f>'Форма 1'!M10-'Форма 1'!N10-'Форма 1'!O10-'Форма 1'!P10-'Форма 1'!Q10-'Форма 1'!R10</f>
        <v>0</v>
      </c>
      <c r="C4" s="3">
        <f>'Форма 1'!S10-'Форма 1'!T10-'Форма 1'!U10-'Форма 1'!V10</f>
        <v>0</v>
      </c>
      <c r="D4" s="3">
        <f>'Форма 1'!W10-'Форма 1'!X10-'Форма 1'!Y10</f>
        <v>0</v>
      </c>
      <c r="E4" s="3">
        <f>'Форма 1'!Z10-'Форма 1'!AA10-'Форма 1'!AB10-'Форма 1'!AD10</f>
        <v>0</v>
      </c>
      <c r="F4" s="3">
        <f>'Форма 1'!AE10-'Форма 1'!AF10-'Форма 1'!AG10-'Форма 1'!AH10-'Форма 1'!AI10-'Форма 1'!AJ10</f>
        <v>0</v>
      </c>
      <c r="G4" s="3">
        <f>'Форма 1'!B20-'Форма 1'!C20-'Форма 1'!D20-'Форма 1'!E20-'Форма 1'!F20-'Форма 1'!G20-'Форма 1'!H20-'Форма 1'!I20-'Форма 1'!J20-'Форма 1'!K20-'Форма 1'!L20-'Форма 1'!M20-'Форма 1'!N20-'Форма 1'!O20-'Форма 1'!P20-'Форма 1'!Q20-'Форма 1'!R20-'Форма 1'!S20-'Форма 1'!T20-'Форма 1'!U20-'Форма 1'!V20-'Форма 1'!W20-'Форма 1'!X20-'Форма 1'!Y20-'Форма 1'!Z20</f>
        <v>0</v>
      </c>
      <c r="H4" s="3">
        <f>'Форма 1'!AA20-'Форма 1'!AB20-'Форма 1'!AC20-'Форма 1'!AD20-'Форма 1'!AE20-'Форма 1'!AF20-'Форма 1'!AG20-'Форма 1'!AH20-'Форма 1'!AI20-'Форма 1'!AJ20-'Форма 1'!AK20-'Форма 1'!AL20-'Форма 1'!AM20-'Форма 1'!AN20-'Форма 1'!AO20</f>
        <v>0</v>
      </c>
      <c r="I4" s="3">
        <f>'Форма 1'!B30-'Форма 1'!C30-'Форма 1'!G30-'Форма 1'!H30-'Форма 1'!I30-'Форма 1'!J30-'Форма 1'!K30-'Форма 1'!L30</f>
        <v>0</v>
      </c>
      <c r="J4" s="9">
        <f>'Форма 1'!C30-'Форма 1'!D30-'Форма 1'!E30-'Форма 1'!F30</f>
        <v>0</v>
      </c>
      <c r="K4" s="4">
        <f>'Форма 1'!M30-'Форма 1'!N30-'Форма 1'!O30-'Форма 1'!P30-'Форма 1'!Q30-'Форма 1'!R30-'Форма 1'!S30-'Форма 1'!T30-'Форма 1'!U30-'Форма 1'!V30-'Форма 1'!W30-'Форма 1'!X30-'Форма 1'!Y30-'Форма 1'!Z30-'Форма 1'!AA30-'Форма 1'!AB30-'Форма 1'!AC30-'Форма 1'!AD30-'Форма 1'!AE30-'Форма 1'!AF30-'Форма 1'!AG30-'Форма 1'!AH30-'Форма 1'!AI30-'Форма 1'!AJ30-'Форма 1'!AK30-'Форма 1'!AL30-'Форма 1'!AM30-'Форма 1'!AN30</f>
        <v>0</v>
      </c>
      <c r="L4" s="65">
        <f>'Форма 2'!E13-'Форма 2'!E7-'Форма 2'!E10-'Форма 2'!E11-'Форма 2'!E12</f>
        <v>0</v>
      </c>
      <c r="M4" s="65">
        <f>'Форма 2'!F13-'Форма 2'!F7-'Форма 2'!F10-'Форма 2'!F11-'Форма 2'!F12</f>
        <v>0</v>
      </c>
      <c r="N4" s="65">
        <f>'Форма 2'!G13-'Форма 2'!G7-'Форма 2'!G10-'Форма 2'!G11-'Форма 2'!G12</f>
        <v>0</v>
      </c>
      <c r="O4" s="65">
        <f>'Форма 2'!H13-'Форма 2'!H7-'Форма 2'!H10-'Форма 2'!H11-'Форма 2'!H12</f>
        <v>0</v>
      </c>
      <c r="P4" s="66">
        <f>'Форма 2'!F17-'Форма 2'!F18-'Форма 2'!F19-'Форма 2'!F20-'Форма 2'!F21-'Форма 2'!F22</f>
        <v>0</v>
      </c>
      <c r="Q4" s="66">
        <f>'Форма 2'!E25-'Форма 2'!E26-'Форма 2'!E27-'Форма 2'!E28-'Форма 2'!E29-'Форма 2'!E30-'Форма 2'!E31</f>
        <v>0</v>
      </c>
      <c r="R4" s="66">
        <f>'Форма 2'!F25-'Форма 2'!F26-'Форма 2'!F27-'Форма 2'!F28-'Форма 2'!F29-'Форма 2'!F30-'Форма 2'!F31</f>
        <v>0</v>
      </c>
      <c r="S4" s="66">
        <f>'Форма 2'!F32-'Форма 2'!F33-'Форма 2'!F34-'Форма 2'!F35</f>
        <v>0</v>
      </c>
      <c r="T4" s="66">
        <f>'Форма 2'!F36-'Форма 2'!F37-'Форма 2'!F38-'Форма 2'!F39-'Форма 2'!F40-'Форма 2'!F41-'Форма 2'!F42</f>
        <v>0</v>
      </c>
      <c r="U4" s="66">
        <f>'Форма 2'!F43-'Форма 2'!F44-'Форма 2'!F45-'Форма 2'!F46</f>
        <v>0</v>
      </c>
      <c r="V4" s="66">
        <f>'Форма 2'!F47-'Форма 2'!F48-'Форма 2'!F49-'Форма 2'!F50-'Форма 2'!F51-'Форма 2'!F52-'Форма 2'!F53-'Форма 2'!F54</f>
        <v>0</v>
      </c>
      <c r="W4" s="66">
        <f>'Форма 2'!G55-'Форма 2'!G56-'Форма 2'!G57-'Форма 2'!G58-'Форма 2'!G59-'Форма 2'!G60</f>
        <v>0</v>
      </c>
      <c r="X4" s="66">
        <f>'Форма 2'!H55-'Форма 2'!H56-'Форма 2'!H57-'Форма 2'!H58-'Форма 2'!H59-'Форма 2'!H60</f>
        <v>0</v>
      </c>
      <c r="Y4" s="66">
        <f>'Форма 2'!G61-'Форма 2'!G62-'Форма 2'!G63-'Форма 2'!G64-'Форма 2'!G65</f>
        <v>0</v>
      </c>
      <c r="Z4" s="66">
        <f>'Форма 2'!H61-'Форма 2'!H62-'Форма 2'!H63-'Форма 2'!H64-'Форма 2'!H65</f>
        <v>0</v>
      </c>
      <c r="AA4" s="67">
        <f>'Форма 2'!F66-'Форма 2'!F67-'Форма 2'!F68-'Форма 2'!F69-'Форма 2'!F70-'Форма 2'!F71-'Форма 2'!F72-'Форма 2'!F73-'Форма 2'!F74</f>
        <v>0</v>
      </c>
    </row>
  </sheetData>
  <sheetProtection algorithmName="SHA-512" hashValue="d8E5jI8MrHWmQsyrFGV2ltMoXVZpQW0+x1AUuH8zckbu0Wdjie6d6EZKdefQafZ8evRnVZqoN44lqNYZj++gXA==" saltValue="6Lj5Sh2dhJd0/q2UZ5rxmQ==" spinCount="100000" sheet="1" objects="1" scenarios="1"/>
  <mergeCells count="23">
    <mergeCell ref="AA2:AA3"/>
    <mergeCell ref="S2:S3"/>
    <mergeCell ref="T2:T3"/>
    <mergeCell ref="U2:U3"/>
    <mergeCell ref="V2:V3"/>
    <mergeCell ref="W2:X2"/>
    <mergeCell ref="Y2:Z2"/>
    <mergeCell ref="Q2:R2"/>
    <mergeCell ref="A1:K1"/>
    <mergeCell ref="L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O2"/>
    <mergeCell ref="P2:P3"/>
  </mergeCells>
  <conditionalFormatting sqref="A4:AA4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Перевірка (ДИВИТИСЬ!)</vt:lpstr>
      <vt:lpstr>'Форма 1'!Область_друку</vt:lpstr>
      <vt:lpstr>'Форма 2'!Область_друку</vt:lpstr>
    </vt:vector>
  </TitlesOfParts>
  <Company>DonODA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</dc:creator>
  <cp:lastModifiedBy>USER</cp:lastModifiedBy>
  <cp:lastPrinted>2023-06-27T09:29:30Z</cp:lastPrinted>
  <dcterms:created xsi:type="dcterms:W3CDTF">2009-11-25T07:37:52Z</dcterms:created>
  <dcterms:modified xsi:type="dcterms:W3CDTF">2023-06-29T20:18:08Z</dcterms:modified>
</cp:coreProperties>
</file>