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ункция" sheetId="1" r:id="rId1"/>
    <sheet name="экономика" sheetId="2" r:id="rId2"/>
  </sheets>
  <definedNames>
    <definedName name="_xlnm.Print_Area" localSheetId="0">'функция'!$A$1:$K$55</definedName>
  </definedNames>
  <calcPr fullCalcOnLoad="1"/>
</workbook>
</file>

<file path=xl/sharedStrings.xml><?xml version="1.0" encoding="utf-8"?>
<sst xmlns="http://schemas.openxmlformats.org/spreadsheetml/2006/main" count="131" uniqueCount="107">
  <si>
    <t>Найменування видатків</t>
  </si>
  <si>
    <t xml:space="preserve"> </t>
  </si>
  <si>
    <t>Загальний фонд</t>
  </si>
  <si>
    <t>Спеціальний фонд</t>
  </si>
  <si>
    <t>%   виконан-ня</t>
  </si>
  <si>
    <t xml:space="preserve">В С Ь О Г О </t>
  </si>
  <si>
    <t>Державне управління</t>
  </si>
  <si>
    <t>Правоохоронна діяльн.</t>
  </si>
  <si>
    <t>Освіта</t>
  </si>
  <si>
    <t>Охорона здоров"я</t>
  </si>
  <si>
    <t>Фізична культура і спорт</t>
  </si>
  <si>
    <t>Інші послуги,пов"язані з  економічною діяльністю</t>
  </si>
  <si>
    <t>Охорона і раціональне використання земель</t>
  </si>
  <si>
    <t>Видатки на запобігання та ліквідацію надзвичайних ситуацій</t>
  </si>
  <si>
    <t>Преса</t>
  </si>
  <si>
    <t>РАЗОМ</t>
  </si>
  <si>
    <t>інші видатки</t>
  </si>
  <si>
    <t>Субвенція з місцевого бюджету державному бюджету на виконання програм соц.-культурного розвитку</t>
  </si>
  <si>
    <t>Охорона і раціональне використання природних ресурсів та утилізація відходів</t>
  </si>
  <si>
    <t>Проведення виборів місцевих рад</t>
  </si>
  <si>
    <t>Кошти, що передаються з загального фонду до бюджету розвитку</t>
  </si>
  <si>
    <t xml:space="preserve">Разом видатків </t>
  </si>
  <si>
    <t>Видатки на покриття інших заборгованостей, що виникли у попередні роки</t>
  </si>
  <si>
    <t>КЕКВ</t>
  </si>
  <si>
    <t>Оплата праці працівників бюджетних установ</t>
  </si>
  <si>
    <t>Нарахування на заробітну плату</t>
  </si>
  <si>
    <t>Придбання товарів і послуг</t>
  </si>
  <si>
    <t>Предмети,матеріали,обладнання та інвентар,у т.ч.м"який інвентар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</si>
  <si>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</si>
  <si>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</si>
  <si>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</si>
  <si>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</si>
  <si>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</si>
  <si>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</si>
  <si>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</si>
  <si>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</si>
  <si>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</si>
  <si>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</si>
  <si>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</si>
  <si>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енергоносіїв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</si>
  <si>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</si>
  <si>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</si>
  <si>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Субсидії та поточні трансферти підприємствам </t>
  </si>
  <si>
    <t xml:space="preserve">Поточні трансферти органам державного управління інших рівнів </t>
  </si>
  <si>
    <t>Поточні трансферти населенню</t>
  </si>
  <si>
    <t>Придбання обладнання і предметів довгострокового користування</t>
  </si>
  <si>
    <t>Разом видатків</t>
  </si>
  <si>
    <t xml:space="preserve">Реконструкція та реставрація </t>
  </si>
  <si>
    <t xml:space="preserve">затверджено з урахуванням змін </t>
  </si>
  <si>
    <t>Субвенція на проведення видатків місцевих бюджетів, що не враховуються при визначенні обсягу міжбюджетних трансфертів</t>
  </si>
  <si>
    <t>Охорона та раціональне використання природних ресурсів</t>
  </si>
  <si>
    <t>Додаткова дотація що передаються з районного бюджету</t>
  </si>
  <si>
    <t>Інша діяльність у сфері охорони навколишнього природного середовища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</si>
  <si>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</si>
  <si>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r>
      <t>Додаткова дотація з державного бюджету на вирівнювання фінансової забезпеченості місцевих бюджетів</t>
    </r>
    <r>
      <rPr>
        <sz val="10"/>
        <color indexed="8"/>
        <rFont val="Arial"/>
        <family val="2"/>
      </rPr>
      <t xml:space="preserve"> </t>
    </r>
  </si>
  <si>
    <t>Інші додаткові дотації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</si>
  <si>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</si>
  <si>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 міських голів</t>
  </si>
  <si>
    <t>Утилізація відходів</t>
  </si>
  <si>
    <t>Резервний фонд</t>
  </si>
  <si>
    <t>Нерозподілені видатки</t>
  </si>
  <si>
    <t>Реверсна дотація</t>
  </si>
  <si>
    <t>0100</t>
  </si>
  <si>
    <t>1000</t>
  </si>
  <si>
    <t>2000</t>
  </si>
  <si>
    <t>3000</t>
  </si>
  <si>
    <t>4000</t>
  </si>
  <si>
    <t>5000</t>
  </si>
  <si>
    <t>Видатки, не віднесені до основних груп</t>
  </si>
  <si>
    <t>8120</t>
  </si>
  <si>
    <t>8000</t>
  </si>
  <si>
    <t>ВСЬОГО</t>
  </si>
  <si>
    <t>Капітальні трансферти органам державного управління інших рівнів</t>
  </si>
  <si>
    <t>Соціальний захист та соціальне забезпечення</t>
  </si>
  <si>
    <t>Культура і мистецтво</t>
  </si>
  <si>
    <t>Капітальне будівництво (придбання) інших об"єктів</t>
  </si>
  <si>
    <t>Капітальний ремонт інших об"єктів</t>
  </si>
  <si>
    <t>КТПКВКМБ</t>
  </si>
  <si>
    <t xml:space="preserve">Затверджено  з урахуванням змін </t>
  </si>
  <si>
    <t>Виконання</t>
  </si>
  <si>
    <t>Інша діяльність у сфері екології та охорони природних ресурсів</t>
  </si>
  <si>
    <t>8330</t>
  </si>
  <si>
    <t>Реалізація інших заходів щодо соціально-економічного розвитку територій</t>
  </si>
  <si>
    <t>7370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</si>
  <si>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</si>
  <si>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</si>
  <si>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Сприяння розвитку малого та середнього підприємництва</t>
  </si>
  <si>
    <t>7610</t>
  </si>
  <si>
    <t>8700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</si>
  <si>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</si>
  <si>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</si>
  <si>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Інші субвенції з місцевого бюджету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</si>
  <si>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</si>
  <si>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</si>
  <si>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</si>
  <si>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</si>
  <si>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</si>
  <si>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за рахунок субвенцій з інших бюджетів</t>
  </si>
  <si>
    <t>7368</t>
  </si>
  <si>
    <t>Капітальні трансферти підприємствам (установам, організаціям)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</si>
  <si>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</si>
  <si>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</si>
  <si>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</si>
  <si>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</t>
  </si>
  <si>
    <t>8311</t>
  </si>
  <si>
    <t>Виконання  районного бюджету за економічною класифікацією видатків за  2018 рік</t>
  </si>
  <si>
    <t>Виконання  районного бюджету за тимчасовою програмною  класифікацією видатків за  2018 рік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</si>
</sst>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wrapText="1"/>
    </xf>
    <xf numFmtId="0" fontId="1" fillId="0" borderId="10" xfId="0" applyFont="1" applyBorder="1" applyAlignment="1">
      <alignment/>
    </xf>
    <xf numFmtId="190" fontId="0" fillId="0" borderId="10" xfId="0" applyNumberFormat="1" applyBorder="1" applyAlignment="1">
      <alignment/>
    </xf>
    <xf numFmtId="190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190" fontId="0" fillId="33" borderId="10" xfId="0" applyNumberFormat="1" applyFill="1" applyBorder="1" applyAlignment="1">
      <alignment/>
    </xf>
    <xf numFmtId="190" fontId="2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6" fillId="33" borderId="10" xfId="0" applyNumberFormat="1" applyFont="1" applyFill="1" applyBorder="1" applyAlignment="1">
      <alignment/>
    </xf>
    <xf numFmtId="190" fontId="0" fillId="0" borderId="10" xfId="0" applyNumberFormat="1" applyFill="1" applyBorder="1" applyAlignment="1">
      <alignment/>
    </xf>
    <xf numFmtId="190" fontId="0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0" fontId="0" fillId="0" borderId="10" xfId="0" applyBorder="1" applyAlignment="1">
      <alignment wrapText="1" shrinkToFit="1"/>
    </xf>
    <xf numFmtId="0" fontId="1" fillId="0" borderId="10" xfId="0" applyFont="1" applyBorder="1" applyAlignment="1">
      <alignment/>
    </xf>
    <xf numFmtId="190" fontId="1" fillId="33" borderId="10" xfId="0" applyNumberFormat="1" applyFont="1" applyFill="1" applyBorder="1" applyAlignment="1">
      <alignment/>
    </xf>
    <xf numFmtId="190" fontId="1" fillId="0" borderId="10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 shrinkToFit="1"/>
    </xf>
    <xf numFmtId="0" fontId="1" fillId="0" borderId="10" xfId="0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90" fontId="0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190" fontId="0" fillId="33" borderId="10" xfId="0" applyNumberFormat="1" applyFont="1" applyFill="1" applyBorder="1" applyAlignment="1">
      <alignment/>
    </xf>
    <xf numFmtId="0" fontId="0" fillId="0" borderId="0" xfId="0" applyFont="1" applyAlignment="1">
      <alignment vertical="justify" wrapText="1"/>
    </xf>
    <xf numFmtId="190" fontId="0" fillId="0" borderId="10" xfId="0" applyNumberFormat="1" applyFont="1" applyFill="1" applyBorder="1" applyAlignment="1">
      <alignment/>
    </xf>
    <xf numFmtId="19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5:L5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7" sqref="L7"/>
    </sheetView>
  </sheetViews>
  <sheetFormatPr defaultColWidth="9.140625" defaultRowHeight="12.75"/>
  <cols>
    <col min="1" max="1" width="45.421875" style="0" customWidth="1"/>
    <col min="2" max="2" width="10.421875" style="0" customWidth="1"/>
    <col min="3" max="3" width="12.421875" style="0" customWidth="1"/>
    <col min="4" max="4" width="11.57421875" style="0" customWidth="1"/>
    <col min="5" max="5" width="9.57421875" style="0" customWidth="1"/>
    <col min="6" max="6" width="12.00390625" style="0" customWidth="1"/>
    <col min="7" max="7" width="10.57421875" style="0" bestFit="1" customWidth="1"/>
    <col min="8" max="8" width="9.28125" style="0" customWidth="1"/>
    <col min="9" max="9" width="12.421875" style="0" customWidth="1"/>
    <col min="10" max="10" width="10.140625" style="0" bestFit="1" customWidth="1"/>
    <col min="11" max="11" width="9.28125" style="0" bestFit="1" customWidth="1"/>
  </cols>
  <sheetData>
    <row r="5" spans="1:11" ht="12.75">
      <c r="A5" s="64" t="s">
        <v>106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7" spans="1:11" ht="12.75">
      <c r="A7" s="62" t="s">
        <v>0</v>
      </c>
      <c r="B7" s="62" t="s">
        <v>77</v>
      </c>
      <c r="C7" s="3" t="s">
        <v>1</v>
      </c>
      <c r="D7" s="4" t="s">
        <v>2</v>
      </c>
      <c r="E7" s="5"/>
      <c r="F7" s="3"/>
      <c r="G7" s="4" t="s">
        <v>3</v>
      </c>
      <c r="H7" s="5"/>
      <c r="I7" s="3"/>
      <c r="J7" s="4" t="s">
        <v>5</v>
      </c>
      <c r="K7" s="5"/>
    </row>
    <row r="8" spans="1:11" ht="74.25" customHeight="1">
      <c r="A8" s="63"/>
      <c r="B8" s="63"/>
      <c r="C8" s="43" t="s">
        <v>48</v>
      </c>
      <c r="D8" s="41" t="s">
        <v>79</v>
      </c>
      <c r="E8" s="59" t="s">
        <v>4</v>
      </c>
      <c r="F8" s="43" t="s">
        <v>48</v>
      </c>
      <c r="G8" s="41" t="s">
        <v>79</v>
      </c>
      <c r="H8" s="59" t="s">
        <v>4</v>
      </c>
      <c r="I8" s="43" t="s">
        <v>48</v>
      </c>
      <c r="J8" s="41" t="s">
        <v>79</v>
      </c>
      <c r="K8" s="59" t="s">
        <v>4</v>
      </c>
    </row>
    <row r="9" spans="1:11" ht="12.75">
      <c r="A9" s="1" t="s">
        <v>6</v>
      </c>
      <c r="B9" s="53" t="s">
        <v>62</v>
      </c>
      <c r="C9" s="8">
        <v>5372.1</v>
      </c>
      <c r="D9" s="8">
        <v>5116.8</v>
      </c>
      <c r="E9" s="12">
        <f aca="true" t="shared" si="0" ref="E9:E23">D9/C9*100</f>
        <v>95.2476685095214</v>
      </c>
      <c r="F9" s="8">
        <v>686.8</v>
      </c>
      <c r="G9" s="8">
        <v>630.3</v>
      </c>
      <c r="H9" s="12">
        <f>G9/F9*100</f>
        <v>91.77344205008737</v>
      </c>
      <c r="I9" s="27">
        <f aca="true" t="shared" si="1" ref="I9:I20">C9+F9</f>
        <v>6058.900000000001</v>
      </c>
      <c r="J9" s="27">
        <f>D9+G9</f>
        <v>5747.1</v>
      </c>
      <c r="K9" s="12">
        <f aca="true" t="shared" si="2" ref="K9:K23">J9/I9*100</f>
        <v>94.8538513591576</v>
      </c>
    </row>
    <row r="10" spans="1:11" ht="12.75" hidden="1">
      <c r="A10" s="1" t="s">
        <v>7</v>
      </c>
      <c r="B10" s="53">
        <v>60000</v>
      </c>
      <c r="C10" s="8"/>
      <c r="D10" s="8"/>
      <c r="E10" s="12" t="e">
        <f t="shared" si="0"/>
        <v>#DIV/0!</v>
      </c>
      <c r="F10" s="8"/>
      <c r="G10" s="8"/>
      <c r="H10" s="12"/>
      <c r="I10" s="27">
        <f t="shared" si="1"/>
        <v>0</v>
      </c>
      <c r="J10" s="27">
        <f aca="true" t="shared" si="3" ref="J10:J23">D10+G10</f>
        <v>0</v>
      </c>
      <c r="K10" s="12" t="e">
        <f t="shared" si="2"/>
        <v>#DIV/0!</v>
      </c>
    </row>
    <row r="11" spans="1:11" ht="12.75">
      <c r="A11" s="1" t="s">
        <v>8</v>
      </c>
      <c r="B11" s="53" t="s">
        <v>63</v>
      </c>
      <c r="C11" s="8">
        <v>103976.7</v>
      </c>
      <c r="D11" s="8">
        <v>101184.2</v>
      </c>
      <c r="E11" s="12">
        <f t="shared" si="0"/>
        <v>97.3143021465386</v>
      </c>
      <c r="F11" s="8">
        <v>38723.9</v>
      </c>
      <c r="G11" s="8">
        <v>38513.7</v>
      </c>
      <c r="H11" s="12">
        <f>G11/F11*100</f>
        <v>99.45718277342932</v>
      </c>
      <c r="I11" s="27">
        <f t="shared" si="1"/>
        <v>142700.6</v>
      </c>
      <c r="J11" s="27">
        <f t="shared" si="3"/>
        <v>139697.9</v>
      </c>
      <c r="K11" s="12">
        <f t="shared" si="2"/>
        <v>97.89580422226675</v>
      </c>
    </row>
    <row r="12" spans="1:12" ht="12.75">
      <c r="A12" s="1" t="s">
        <v>9</v>
      </c>
      <c r="B12" s="53" t="s">
        <v>64</v>
      </c>
      <c r="C12" s="8">
        <v>14120</v>
      </c>
      <c r="D12" s="8">
        <v>13488.4</v>
      </c>
      <c r="E12" s="12">
        <f t="shared" si="0"/>
        <v>95.52691218130312</v>
      </c>
      <c r="F12" s="8">
        <v>1814.1</v>
      </c>
      <c r="G12" s="8">
        <v>1733.2</v>
      </c>
      <c r="H12" s="12">
        <f>G12/F12*100</f>
        <v>95.54048839645004</v>
      </c>
      <c r="I12" s="27">
        <f t="shared" si="1"/>
        <v>15934.1</v>
      </c>
      <c r="J12" s="27">
        <f t="shared" si="3"/>
        <v>15221.6</v>
      </c>
      <c r="K12" s="12">
        <f t="shared" si="2"/>
        <v>95.52845783571084</v>
      </c>
      <c r="L12" s="20"/>
    </row>
    <row r="13" spans="1:12" ht="12.75">
      <c r="A13" s="1" t="s">
        <v>73</v>
      </c>
      <c r="B13" s="53" t="s">
        <v>65</v>
      </c>
      <c r="C13" s="8">
        <v>42302.5</v>
      </c>
      <c r="D13" s="8">
        <v>41392.8</v>
      </c>
      <c r="E13" s="12">
        <f t="shared" si="0"/>
        <v>97.84953607942793</v>
      </c>
      <c r="F13" s="8">
        <v>64.8</v>
      </c>
      <c r="G13" s="8">
        <v>59.3</v>
      </c>
      <c r="H13" s="12">
        <f>G13/F13*100</f>
        <v>91.51234567901234</v>
      </c>
      <c r="I13" s="27">
        <f t="shared" si="1"/>
        <v>42367.3</v>
      </c>
      <c r="J13" s="27">
        <f t="shared" si="3"/>
        <v>41452.100000000006</v>
      </c>
      <c r="K13" s="12">
        <f t="shared" si="2"/>
        <v>97.83984346418111</v>
      </c>
      <c r="L13" s="20"/>
    </row>
    <row r="14" spans="1:12" ht="12.75" hidden="1">
      <c r="A14" s="1"/>
      <c r="B14" s="53"/>
      <c r="C14" s="8"/>
      <c r="D14" s="25"/>
      <c r="E14" s="12"/>
      <c r="F14" s="8"/>
      <c r="G14" s="8"/>
      <c r="H14" s="45"/>
      <c r="I14" s="27"/>
      <c r="J14" s="27"/>
      <c r="K14" s="12"/>
      <c r="L14" s="20"/>
    </row>
    <row r="15" spans="1:11" ht="12.75">
      <c r="A15" s="1" t="s">
        <v>74</v>
      </c>
      <c r="B15" s="53" t="s">
        <v>66</v>
      </c>
      <c r="C15" s="8">
        <v>12542.2</v>
      </c>
      <c r="D15" s="8">
        <v>11726.1</v>
      </c>
      <c r="E15" s="12">
        <f t="shared" si="0"/>
        <v>93.4931670679785</v>
      </c>
      <c r="F15" s="8">
        <v>8369.5</v>
      </c>
      <c r="G15" s="8">
        <v>7180.2</v>
      </c>
      <c r="H15" s="12">
        <f>G15/F15*100</f>
        <v>85.79007109146305</v>
      </c>
      <c r="I15" s="27">
        <f t="shared" si="1"/>
        <v>20911.7</v>
      </c>
      <c r="J15" s="27">
        <f t="shared" si="3"/>
        <v>18906.3</v>
      </c>
      <c r="K15" s="12">
        <f t="shared" si="2"/>
        <v>90.41015316784383</v>
      </c>
    </row>
    <row r="16" spans="1:11" ht="12.75" hidden="1">
      <c r="A16" s="1" t="s">
        <v>14</v>
      </c>
      <c r="B16" s="53">
        <v>120000</v>
      </c>
      <c r="C16" s="8"/>
      <c r="D16" s="8"/>
      <c r="E16" s="12" t="e">
        <f t="shared" si="0"/>
        <v>#DIV/0!</v>
      </c>
      <c r="F16" s="8"/>
      <c r="G16" s="8"/>
      <c r="H16" s="12"/>
      <c r="I16" s="27">
        <f t="shared" si="1"/>
        <v>0</v>
      </c>
      <c r="J16" s="27">
        <f t="shared" si="3"/>
        <v>0</v>
      </c>
      <c r="K16" s="12" t="e">
        <f t="shared" si="2"/>
        <v>#DIV/0!</v>
      </c>
    </row>
    <row r="17" spans="1:11" ht="12.75">
      <c r="A17" s="1" t="s">
        <v>10</v>
      </c>
      <c r="B17" s="53" t="s">
        <v>67</v>
      </c>
      <c r="C17" s="8">
        <v>1011.8</v>
      </c>
      <c r="D17" s="25">
        <v>1003.5</v>
      </c>
      <c r="E17" s="12">
        <f t="shared" si="0"/>
        <v>99.17967977861237</v>
      </c>
      <c r="F17" s="8">
        <v>22</v>
      </c>
      <c r="G17" s="8">
        <v>22</v>
      </c>
      <c r="H17" s="12">
        <f>G17/F17*100</f>
        <v>100</v>
      </c>
      <c r="I17" s="27">
        <f t="shared" si="1"/>
        <v>1033.8</v>
      </c>
      <c r="J17" s="27">
        <f t="shared" si="3"/>
        <v>1025.5</v>
      </c>
      <c r="K17" s="12">
        <f t="shared" si="2"/>
        <v>99.19713677693946</v>
      </c>
    </row>
    <row r="18" spans="1:11" ht="38.25">
      <c r="A18" s="1" t="s">
        <v>96</v>
      </c>
      <c r="B18" s="53" t="s">
        <v>95</v>
      </c>
      <c r="C18" s="8"/>
      <c r="D18" s="25"/>
      <c r="E18" s="12"/>
      <c r="F18" s="8">
        <v>4139.1</v>
      </c>
      <c r="G18" s="8">
        <v>750.1</v>
      </c>
      <c r="H18" s="12">
        <f>G18/F18*100</f>
        <v>18.122297117730906</v>
      </c>
      <c r="I18" s="27">
        <f t="shared" si="1"/>
        <v>4139.1</v>
      </c>
      <c r="J18" s="27">
        <f t="shared" si="3"/>
        <v>750.1</v>
      </c>
      <c r="K18" s="12">
        <f t="shared" si="2"/>
        <v>18.122297117730906</v>
      </c>
    </row>
    <row r="19" spans="1:11" ht="38.25">
      <c r="A19" s="1" t="s">
        <v>100</v>
      </c>
      <c r="B19" s="53" t="s">
        <v>101</v>
      </c>
      <c r="C19" s="8"/>
      <c r="D19" s="25"/>
      <c r="E19" s="12"/>
      <c r="F19" s="8">
        <v>75.8</v>
      </c>
      <c r="G19" s="8"/>
      <c r="H19" s="12">
        <f>G19/F19*100</f>
        <v>0</v>
      </c>
      <c r="I19" s="27">
        <f t="shared" si="1"/>
        <v>75.8</v>
      </c>
      <c r="J19" s="27"/>
      <c r="K19" s="12">
        <f t="shared" si="2"/>
        <v>0</v>
      </c>
    </row>
    <row r="20" spans="1:11" ht="25.5">
      <c r="A20" s="1" t="s">
        <v>97</v>
      </c>
      <c r="B20" s="53" t="s">
        <v>98</v>
      </c>
      <c r="C20" s="8"/>
      <c r="D20" s="8"/>
      <c r="E20" s="23"/>
      <c r="F20" s="8">
        <v>749</v>
      </c>
      <c r="G20" s="8">
        <v>720.5</v>
      </c>
      <c r="H20" s="12">
        <f>G20/F20*100</f>
        <v>96.19492656875835</v>
      </c>
      <c r="I20" s="27">
        <f t="shared" si="1"/>
        <v>749</v>
      </c>
      <c r="J20" s="27">
        <f t="shared" si="3"/>
        <v>720.5</v>
      </c>
      <c r="K20" s="12">
        <f t="shared" si="2"/>
        <v>96.19492656875835</v>
      </c>
    </row>
    <row r="21" spans="1:11" ht="25.5">
      <c r="A21" s="1" t="s">
        <v>82</v>
      </c>
      <c r="B21" s="53" t="s">
        <v>83</v>
      </c>
      <c r="C21" s="8">
        <v>276</v>
      </c>
      <c r="D21" s="8">
        <v>241.8</v>
      </c>
      <c r="E21" s="12">
        <f t="shared" si="0"/>
        <v>87.60869565217392</v>
      </c>
      <c r="F21" s="8"/>
      <c r="G21" s="8"/>
      <c r="H21" s="23"/>
      <c r="I21" s="27">
        <f aca="true" t="shared" si="4" ref="I21:J30">C21+F21</f>
        <v>276</v>
      </c>
      <c r="J21" s="27">
        <f t="shared" si="4"/>
        <v>241.8</v>
      </c>
      <c r="K21" s="12">
        <f>J21/I21*100</f>
        <v>87.60869565217392</v>
      </c>
    </row>
    <row r="22" spans="1:11" ht="38.25">
      <c r="A22" s="1" t="s">
        <v>84</v>
      </c>
      <c r="B22" s="53" t="s">
        <v>85</v>
      </c>
      <c r="C22" s="8"/>
      <c r="D22" s="8"/>
      <c r="E22" s="12"/>
      <c r="F22" s="8">
        <v>20.1</v>
      </c>
      <c r="G22" s="8">
        <v>20.1</v>
      </c>
      <c r="H22" s="12">
        <f>G22/F22*100</f>
        <v>100</v>
      </c>
      <c r="I22" s="27">
        <f t="shared" si="4"/>
        <v>20.1</v>
      </c>
      <c r="J22" s="27">
        <f t="shared" si="3"/>
        <v>20.1</v>
      </c>
      <c r="K22" s="12">
        <f t="shared" si="2"/>
        <v>100</v>
      </c>
    </row>
    <row r="23" spans="1:11" ht="25.5">
      <c r="A23" s="1" t="s">
        <v>86</v>
      </c>
      <c r="B23" s="53" t="s">
        <v>87</v>
      </c>
      <c r="C23" s="8">
        <v>81.1</v>
      </c>
      <c r="D23" s="8"/>
      <c r="E23" s="12">
        <f t="shared" si="0"/>
        <v>0</v>
      </c>
      <c r="F23" s="8"/>
      <c r="G23" s="8"/>
      <c r="H23" s="12"/>
      <c r="I23" s="27">
        <f t="shared" si="4"/>
        <v>81.1</v>
      </c>
      <c r="J23" s="27">
        <f t="shared" si="3"/>
        <v>0</v>
      </c>
      <c r="K23" s="12">
        <f t="shared" si="2"/>
        <v>0</v>
      </c>
    </row>
    <row r="24" spans="1:11" ht="25.5">
      <c r="A24" s="61" t="s">
        <v>50</v>
      </c>
      <c r="B24" s="60" t="s">
        <v>104</v>
      </c>
      <c r="C24" s="8"/>
      <c r="D24" s="8"/>
      <c r="E24" s="12"/>
      <c r="F24" s="8">
        <v>300</v>
      </c>
      <c r="G24" s="8"/>
      <c r="H24" s="12">
        <f>G24/F24*100</f>
        <v>0</v>
      </c>
      <c r="I24" s="27"/>
      <c r="J24" s="27"/>
      <c r="K24" s="12"/>
    </row>
    <row r="25" spans="1:11" ht="24" customHeight="1">
      <c r="A25" s="1" t="s">
        <v>80</v>
      </c>
      <c r="B25" s="53" t="s">
        <v>81</v>
      </c>
      <c r="C25" s="8"/>
      <c r="D25" s="8"/>
      <c r="E25" s="12"/>
      <c r="F25" s="8">
        <v>60</v>
      </c>
      <c r="G25" s="8">
        <v>14.5</v>
      </c>
      <c r="H25" s="12">
        <f>G25/F25*100</f>
        <v>24.166666666666668</v>
      </c>
      <c r="I25" s="27">
        <f t="shared" si="4"/>
        <v>60</v>
      </c>
      <c r="J25" s="27">
        <f t="shared" si="4"/>
        <v>14.5</v>
      </c>
      <c r="K25" s="12">
        <f>J25/I25*100</f>
        <v>24.166666666666668</v>
      </c>
    </row>
    <row r="26" spans="1:11" ht="13.5" customHeight="1" hidden="1">
      <c r="A26" s="1" t="s">
        <v>11</v>
      </c>
      <c r="B26" s="53">
        <v>180000</v>
      </c>
      <c r="C26" s="8"/>
      <c r="D26" s="8"/>
      <c r="E26" s="12" t="e">
        <f>D26/C26*100</f>
        <v>#DIV/0!</v>
      </c>
      <c r="F26" s="8"/>
      <c r="G26" s="8"/>
      <c r="H26" s="12"/>
      <c r="I26" s="27">
        <f t="shared" si="4"/>
        <v>0</v>
      </c>
      <c r="J26" s="27">
        <f t="shared" si="4"/>
        <v>0</v>
      </c>
      <c r="K26" s="12" t="e">
        <f>J26/I26*100</f>
        <v>#DIV/0!</v>
      </c>
    </row>
    <row r="27" spans="1:11" ht="12" customHeight="1" hidden="1">
      <c r="A27" s="1" t="s">
        <v>12</v>
      </c>
      <c r="B27" s="53">
        <v>200200</v>
      </c>
      <c r="C27" s="2"/>
      <c r="D27" s="8"/>
      <c r="E27" s="23"/>
      <c r="F27" s="8"/>
      <c r="G27" s="8"/>
      <c r="H27" s="12" t="e">
        <f>G27/F27*100</f>
        <v>#DIV/0!</v>
      </c>
      <c r="I27" s="27">
        <f t="shared" si="4"/>
        <v>0</v>
      </c>
      <c r="J27" s="27">
        <f t="shared" si="4"/>
        <v>0</v>
      </c>
      <c r="K27" s="12" t="e">
        <f>J27/I27*100</f>
        <v>#DIV/0!</v>
      </c>
    </row>
    <row r="28" spans="1:11" ht="25.5" hidden="1">
      <c r="A28" s="6" t="s">
        <v>50</v>
      </c>
      <c r="B28" s="53">
        <v>240601</v>
      </c>
      <c r="C28" s="2"/>
      <c r="D28" s="8"/>
      <c r="E28" s="40"/>
      <c r="F28" s="8"/>
      <c r="G28" s="8"/>
      <c r="H28" s="12"/>
      <c r="I28" s="27"/>
      <c r="J28" s="27"/>
      <c r="K28" s="12"/>
    </row>
    <row r="29" spans="1:11" ht="12.75" hidden="1">
      <c r="A29" s="51" t="s">
        <v>58</v>
      </c>
      <c r="B29" s="53">
        <v>240602</v>
      </c>
      <c r="C29" s="2"/>
      <c r="D29" s="8"/>
      <c r="E29" s="40"/>
      <c r="F29" s="8"/>
      <c r="G29" s="8"/>
      <c r="H29" s="12"/>
      <c r="I29" s="27"/>
      <c r="J29" s="27"/>
      <c r="K29" s="12"/>
    </row>
    <row r="30" spans="1:11" ht="25.5" hidden="1">
      <c r="A30" s="1" t="s">
        <v>52</v>
      </c>
      <c r="B30" s="53">
        <v>240604</v>
      </c>
      <c r="C30" s="2"/>
      <c r="D30" s="8"/>
      <c r="E30" s="13"/>
      <c r="F30" s="8"/>
      <c r="G30" s="8"/>
      <c r="H30" s="12" t="e">
        <f>G30/F30*100</f>
        <v>#DIV/0!</v>
      </c>
      <c r="I30" s="21">
        <f t="shared" si="4"/>
        <v>0</v>
      </c>
      <c r="J30" s="27">
        <f t="shared" si="4"/>
        <v>0</v>
      </c>
      <c r="K30" s="12" t="e">
        <f aca="true" t="shared" si="5" ref="K30:K36">J30/I30*100</f>
        <v>#DIV/0!</v>
      </c>
    </row>
    <row r="31" spans="1:11" ht="24" customHeight="1" hidden="1">
      <c r="A31" s="1"/>
      <c r="B31" s="53"/>
      <c r="C31" s="2"/>
      <c r="D31" s="8"/>
      <c r="E31" s="13"/>
      <c r="F31" s="8"/>
      <c r="G31" s="8"/>
      <c r="H31" s="12"/>
      <c r="I31" s="21">
        <f>C31+F31</f>
        <v>0</v>
      </c>
      <c r="J31" s="27"/>
      <c r="K31" s="12" t="e">
        <f t="shared" si="5"/>
        <v>#DIV/0!</v>
      </c>
    </row>
    <row r="32" spans="1:11" ht="24" customHeight="1" hidden="1">
      <c r="A32" s="1" t="s">
        <v>13</v>
      </c>
      <c r="B32" s="53">
        <v>210105</v>
      </c>
      <c r="C32" s="2"/>
      <c r="D32" s="8"/>
      <c r="E32" s="13" t="e">
        <f>D32/C32*100</f>
        <v>#DIV/0!</v>
      </c>
      <c r="F32" s="8"/>
      <c r="G32" s="8"/>
      <c r="H32" s="12"/>
      <c r="I32" s="21"/>
      <c r="J32" s="27"/>
      <c r="K32" s="12" t="e">
        <f t="shared" si="5"/>
        <v>#DIV/0!</v>
      </c>
    </row>
    <row r="33" spans="1:11" ht="23.25" customHeight="1" hidden="1">
      <c r="A33" s="1" t="s">
        <v>18</v>
      </c>
      <c r="B33" s="53">
        <v>240000</v>
      </c>
      <c r="C33" s="2"/>
      <c r="D33" s="8"/>
      <c r="E33" s="12"/>
      <c r="F33" s="8"/>
      <c r="G33" s="8"/>
      <c r="H33" s="22" t="e">
        <f>G33/F33*100</f>
        <v>#DIV/0!</v>
      </c>
      <c r="I33" s="21"/>
      <c r="J33" s="27">
        <f>D33+G33</f>
        <v>0</v>
      </c>
      <c r="K33" s="12" t="e">
        <f t="shared" si="5"/>
        <v>#DIV/0!</v>
      </c>
    </row>
    <row r="34" spans="1:11" ht="11.25" customHeight="1" hidden="1">
      <c r="A34" s="1" t="s">
        <v>19</v>
      </c>
      <c r="B34" s="53">
        <v>250203</v>
      </c>
      <c r="C34" s="8"/>
      <c r="D34" s="8"/>
      <c r="E34" s="24"/>
      <c r="F34" s="8"/>
      <c r="G34" s="8"/>
      <c r="H34" s="23" t="e">
        <f>G34/F34*100</f>
        <v>#DIV/0!</v>
      </c>
      <c r="I34" s="21"/>
      <c r="J34" s="27">
        <f>D34+G34</f>
        <v>0</v>
      </c>
      <c r="K34" s="12"/>
    </row>
    <row r="35" spans="1:11" ht="12.75" hidden="1">
      <c r="A35" s="1" t="s">
        <v>16</v>
      </c>
      <c r="B35" s="53">
        <v>250404</v>
      </c>
      <c r="C35" s="2"/>
      <c r="D35" s="8"/>
      <c r="E35" s="12" t="e">
        <f>D35/C35*100</f>
        <v>#DIV/0!</v>
      </c>
      <c r="F35" s="8"/>
      <c r="G35" s="8"/>
      <c r="H35" s="23" t="e">
        <f>G35/F35*100</f>
        <v>#DIV/0!</v>
      </c>
      <c r="I35" s="21">
        <f aca="true" t="shared" si="6" ref="I35:J39">C35+F35</f>
        <v>0</v>
      </c>
      <c r="J35" s="27">
        <f t="shared" si="6"/>
        <v>0</v>
      </c>
      <c r="K35" s="12" t="e">
        <f t="shared" si="5"/>
        <v>#DIV/0!</v>
      </c>
    </row>
    <row r="36" spans="1:11" ht="27" customHeight="1" hidden="1">
      <c r="A36" s="28" t="s">
        <v>22</v>
      </c>
      <c r="B36" s="53">
        <v>250403</v>
      </c>
      <c r="C36" s="8"/>
      <c r="D36" s="25"/>
      <c r="E36" s="23"/>
      <c r="F36" s="8"/>
      <c r="G36" s="8"/>
      <c r="H36" s="12" t="e">
        <f>G36/F36*100</f>
        <v>#DIV/0!</v>
      </c>
      <c r="I36" s="21">
        <f t="shared" si="6"/>
        <v>0</v>
      </c>
      <c r="J36" s="27">
        <f t="shared" si="6"/>
        <v>0</v>
      </c>
      <c r="K36" s="12" t="e">
        <f t="shared" si="5"/>
        <v>#DIV/0!</v>
      </c>
    </row>
    <row r="37" spans="1:11" ht="17.25" customHeight="1">
      <c r="A37" s="16" t="s">
        <v>21</v>
      </c>
      <c r="B37" s="54"/>
      <c r="C37" s="18">
        <f>SUM(C9:C26)</f>
        <v>179682.4</v>
      </c>
      <c r="D37" s="18">
        <f>SUM(D9:D26)</f>
        <v>174153.6</v>
      </c>
      <c r="E37" s="18">
        <f>D37/C37*100</f>
        <v>96.92301527584227</v>
      </c>
      <c r="F37" s="18">
        <f>SUM(F9:F26)</f>
        <v>55025.100000000006</v>
      </c>
      <c r="G37" s="18">
        <f>SUM(G9:G26)</f>
        <v>49643.899999999994</v>
      </c>
      <c r="H37" s="18">
        <f>G37/F37*100</f>
        <v>90.22046302505582</v>
      </c>
      <c r="I37" s="18">
        <f t="shared" si="6"/>
        <v>234707.5</v>
      </c>
      <c r="J37" s="18">
        <f t="shared" si="6"/>
        <v>223797.5</v>
      </c>
      <c r="K37" s="18">
        <f>J37/I37*100</f>
        <v>95.35166111010514</v>
      </c>
    </row>
    <row r="38" spans="1:11" ht="12.75">
      <c r="A38" s="16" t="s">
        <v>68</v>
      </c>
      <c r="B38" s="55" t="s">
        <v>70</v>
      </c>
      <c r="C38" s="18">
        <f>SUM(C39:C52)</f>
        <v>29005.4</v>
      </c>
      <c r="D38" s="18">
        <f>SUM(D39:D52)</f>
        <v>28443.1</v>
      </c>
      <c r="E38" s="18">
        <f>D38/C38*100</f>
        <v>98.06139546429284</v>
      </c>
      <c r="F38" s="18">
        <f>SUM(F39:F52)</f>
        <v>5641.2</v>
      </c>
      <c r="G38" s="18">
        <f>SUM(G39:G52)</f>
        <v>5279.8</v>
      </c>
      <c r="H38" s="18"/>
      <c r="I38" s="18">
        <f>C38+F38</f>
        <v>34646.6</v>
      </c>
      <c r="J38" s="18">
        <f t="shared" si="6"/>
        <v>33722.9</v>
      </c>
      <c r="K38" s="18">
        <f>J38/I38*100</f>
        <v>97.33393752922366</v>
      </c>
    </row>
    <row r="39" spans="1:11" ht="12.75">
      <c r="A39" s="19" t="s">
        <v>59</v>
      </c>
      <c r="B39" s="56" t="s">
        <v>88</v>
      </c>
      <c r="C39" s="11">
        <v>30</v>
      </c>
      <c r="D39" s="26"/>
      <c r="E39" s="23">
        <f>D39/C39*100</f>
        <v>0</v>
      </c>
      <c r="F39" s="7"/>
      <c r="G39" s="9"/>
      <c r="H39" s="14"/>
      <c r="I39" s="21">
        <f>C39+F39</f>
        <v>30</v>
      </c>
      <c r="J39" s="27">
        <f t="shared" si="6"/>
        <v>0</v>
      </c>
      <c r="K39" s="12">
        <f>J39/I39*100</f>
        <v>0</v>
      </c>
    </row>
    <row r="40" spans="1:11" ht="25.5" hidden="1">
      <c r="A40" s="19" t="s">
        <v>20</v>
      </c>
      <c r="B40" s="56">
        <v>250306</v>
      </c>
      <c r="C40" s="11"/>
      <c r="D40" s="26"/>
      <c r="E40" s="12" t="e">
        <f aca="true" t="shared" si="7" ref="E40:E52">D40/C40*100</f>
        <v>#DIV/0!</v>
      </c>
      <c r="F40" s="7"/>
      <c r="G40" s="9"/>
      <c r="H40" s="14"/>
      <c r="I40" s="21">
        <f aca="true" t="shared" si="8" ref="I40:J45">C40+F40</f>
        <v>0</v>
      </c>
      <c r="J40" s="27">
        <f t="shared" si="8"/>
        <v>0</v>
      </c>
      <c r="K40" s="12" t="e">
        <f aca="true" t="shared" si="9" ref="K40:K45">J40/I40*100</f>
        <v>#DIV/0!</v>
      </c>
    </row>
    <row r="41" spans="1:11" ht="12.75" hidden="1">
      <c r="A41" s="1" t="s">
        <v>61</v>
      </c>
      <c r="B41" s="57" t="s">
        <v>69</v>
      </c>
      <c r="C41" s="2"/>
      <c r="D41" s="8"/>
      <c r="E41" s="12" t="e">
        <f t="shared" si="7"/>
        <v>#DIV/0!</v>
      </c>
      <c r="F41" s="2"/>
      <c r="G41" s="8"/>
      <c r="H41" s="12"/>
      <c r="I41" s="21">
        <f t="shared" si="8"/>
        <v>0</v>
      </c>
      <c r="J41" s="27">
        <f t="shared" si="8"/>
        <v>0</v>
      </c>
      <c r="K41" s="12" t="e">
        <f t="shared" si="9"/>
        <v>#DIV/0!</v>
      </c>
    </row>
    <row r="42" spans="1:11" ht="43.5" customHeight="1" hidden="1">
      <c r="A42" s="1" t="s">
        <v>51</v>
      </c>
      <c r="B42" s="57">
        <v>250312</v>
      </c>
      <c r="C42" s="2"/>
      <c r="D42" s="25"/>
      <c r="E42" s="12" t="e">
        <f t="shared" si="7"/>
        <v>#DIV/0!</v>
      </c>
      <c r="F42" s="2"/>
      <c r="G42" s="8"/>
      <c r="H42" s="12"/>
      <c r="I42" s="21">
        <f t="shared" si="8"/>
        <v>0</v>
      </c>
      <c r="J42" s="27">
        <f t="shared" si="8"/>
        <v>0</v>
      </c>
      <c r="K42" s="12" t="e">
        <f t="shared" si="9"/>
        <v>#DIV/0!</v>
      </c>
    </row>
    <row r="43" spans="1:11" ht="36.75" customHeight="1" hidden="1">
      <c r="A43" s="1" t="s">
        <v>17</v>
      </c>
      <c r="B43" s="57">
        <v>250344</v>
      </c>
      <c r="C43" s="2"/>
      <c r="D43" s="25"/>
      <c r="E43" s="12" t="e">
        <f t="shared" si="7"/>
        <v>#DIV/0!</v>
      </c>
      <c r="F43" s="2"/>
      <c r="G43" s="8"/>
      <c r="H43" s="12"/>
      <c r="I43" s="21">
        <f t="shared" si="8"/>
        <v>0</v>
      </c>
      <c r="J43" s="27">
        <f t="shared" si="8"/>
        <v>0</v>
      </c>
      <c r="K43" s="12" t="e">
        <f t="shared" si="9"/>
        <v>#DIV/0!</v>
      </c>
    </row>
    <row r="44" spans="1:11" ht="51" hidden="1">
      <c r="A44" s="1" t="s">
        <v>56</v>
      </c>
      <c r="B44" s="57">
        <v>250312</v>
      </c>
      <c r="C44" s="2"/>
      <c r="D44" s="25"/>
      <c r="E44" s="12" t="e">
        <f t="shared" si="7"/>
        <v>#DIV/0!</v>
      </c>
      <c r="F44" s="2"/>
      <c r="G44" s="8"/>
      <c r="H44" s="12"/>
      <c r="I44" s="21">
        <f t="shared" si="8"/>
        <v>0</v>
      </c>
      <c r="J44" s="27">
        <f t="shared" si="8"/>
        <v>0</v>
      </c>
      <c r="K44" s="12" t="e">
        <f t="shared" si="9"/>
        <v>#DIV/0!</v>
      </c>
    </row>
    <row r="45" spans="1:11" ht="42" customHeight="1" hidden="1">
      <c r="A45" s="46" t="s">
        <v>54</v>
      </c>
      <c r="B45" s="57">
        <v>250313</v>
      </c>
      <c r="C45" s="2"/>
      <c r="D45" s="42"/>
      <c r="E45" s="12" t="e">
        <f t="shared" si="7"/>
        <v>#DIV/0!</v>
      </c>
      <c r="F45" s="2"/>
      <c r="G45" s="8"/>
      <c r="H45" s="12"/>
      <c r="I45" s="21">
        <f t="shared" si="8"/>
        <v>0</v>
      </c>
      <c r="J45" s="27">
        <f t="shared" si="8"/>
        <v>0</v>
      </c>
      <c r="K45" s="12" t="e">
        <f t="shared" si="9"/>
        <v>#DIV/0!</v>
      </c>
    </row>
    <row r="46" spans="1:11" ht="12.75" hidden="1">
      <c r="A46" s="1" t="s">
        <v>55</v>
      </c>
      <c r="B46" s="57">
        <v>250315</v>
      </c>
      <c r="C46" s="2"/>
      <c r="D46" s="25"/>
      <c r="E46" s="12" t="e">
        <f t="shared" si="7"/>
        <v>#DIV/0!</v>
      </c>
      <c r="F46" s="2"/>
      <c r="G46" s="8"/>
      <c r="H46" s="12"/>
      <c r="I46" s="21"/>
      <c r="J46" s="27"/>
      <c r="K46" s="12"/>
    </row>
    <row r="47" spans="1:11" ht="79.5" customHeight="1" hidden="1">
      <c r="A47" s="46" t="s">
        <v>53</v>
      </c>
      <c r="B47" s="57">
        <v>250342</v>
      </c>
      <c r="C47" s="2"/>
      <c r="D47" s="25"/>
      <c r="E47" s="12" t="e">
        <f t="shared" si="7"/>
        <v>#DIV/0!</v>
      </c>
      <c r="F47" s="2"/>
      <c r="G47" s="8"/>
      <c r="H47" s="12"/>
      <c r="I47" s="21"/>
      <c r="J47" s="27"/>
      <c r="K47" s="13"/>
    </row>
    <row r="48" spans="1:11" ht="51" customHeight="1">
      <c r="A48" s="61" t="s">
        <v>103</v>
      </c>
      <c r="B48" s="60" t="s">
        <v>102</v>
      </c>
      <c r="C48" s="2">
        <v>1980</v>
      </c>
      <c r="D48" s="25">
        <v>1980</v>
      </c>
      <c r="E48" s="12">
        <f t="shared" si="7"/>
        <v>100</v>
      </c>
      <c r="F48" s="2"/>
      <c r="G48" s="8"/>
      <c r="H48" s="12"/>
      <c r="I48" s="21"/>
      <c r="J48" s="27"/>
      <c r="K48" s="12"/>
    </row>
    <row r="49" spans="1:11" ht="41.25" customHeight="1">
      <c r="A49" s="1" t="s">
        <v>89</v>
      </c>
      <c r="B49" s="57" t="s">
        <v>90</v>
      </c>
      <c r="C49" s="2">
        <v>19270.7</v>
      </c>
      <c r="D49" s="25">
        <v>19270.7</v>
      </c>
      <c r="E49" s="12">
        <f t="shared" si="7"/>
        <v>100</v>
      </c>
      <c r="F49" s="2"/>
      <c r="G49" s="8"/>
      <c r="H49" s="12"/>
      <c r="I49" s="21">
        <f aca="true" t="shared" si="10" ref="I49:J51">C49+F49</f>
        <v>19270.7</v>
      </c>
      <c r="J49" s="27">
        <f t="shared" si="10"/>
        <v>19270.7</v>
      </c>
      <c r="K49" s="12">
        <f>J49/I49*100</f>
        <v>100</v>
      </c>
    </row>
    <row r="50" spans="1:11" ht="22.5" customHeight="1">
      <c r="A50" s="44" t="s">
        <v>91</v>
      </c>
      <c r="B50" s="57" t="s">
        <v>92</v>
      </c>
      <c r="C50" s="8">
        <v>7028.6</v>
      </c>
      <c r="D50" s="25">
        <v>6542.9</v>
      </c>
      <c r="E50" s="12">
        <f t="shared" si="7"/>
        <v>93.08966223714536</v>
      </c>
      <c r="F50" s="2">
        <v>5641.2</v>
      </c>
      <c r="G50" s="8">
        <v>5279.8</v>
      </c>
      <c r="H50" s="12">
        <f>G50/F50*100</f>
        <v>93.59356165354889</v>
      </c>
      <c r="I50" s="21">
        <f t="shared" si="10"/>
        <v>12669.8</v>
      </c>
      <c r="J50" s="27">
        <f t="shared" si="10"/>
        <v>11822.7</v>
      </c>
      <c r="K50" s="12">
        <f>J50/I50*100</f>
        <v>93.31402232079434</v>
      </c>
    </row>
    <row r="51" spans="1:11" ht="38.25" hidden="1">
      <c r="A51" s="44" t="s">
        <v>49</v>
      </c>
      <c r="B51" s="57">
        <v>250353</v>
      </c>
      <c r="C51" s="8"/>
      <c r="D51" s="25"/>
      <c r="E51" s="12"/>
      <c r="F51" s="2"/>
      <c r="G51" s="8"/>
      <c r="H51" s="12"/>
      <c r="I51" s="27">
        <f t="shared" si="10"/>
        <v>0</v>
      </c>
      <c r="J51" s="27">
        <f t="shared" si="10"/>
        <v>0</v>
      </c>
      <c r="K51" s="12"/>
    </row>
    <row r="52" spans="1:11" ht="38.25">
      <c r="A52" s="10" t="s">
        <v>93</v>
      </c>
      <c r="B52" s="53" t="s">
        <v>94</v>
      </c>
      <c r="C52" s="8">
        <v>696.1</v>
      </c>
      <c r="D52" s="25">
        <v>649.5</v>
      </c>
      <c r="E52" s="45">
        <f t="shared" si="7"/>
        <v>93.30555954604223</v>
      </c>
      <c r="F52" s="2"/>
      <c r="G52" s="8"/>
      <c r="H52" s="12"/>
      <c r="I52" s="27">
        <f>C52+F52</f>
        <v>696.1</v>
      </c>
      <c r="J52" s="27">
        <f>D52+G52</f>
        <v>649.5</v>
      </c>
      <c r="K52" s="12">
        <f>J52/I52*100</f>
        <v>93.30555954604223</v>
      </c>
    </row>
    <row r="53" spans="1:11" ht="66.75" customHeight="1" hidden="1">
      <c r="A53" s="50" t="s">
        <v>57</v>
      </c>
      <c r="B53" s="57">
        <v>250388</v>
      </c>
      <c r="C53" s="8"/>
      <c r="D53" s="25"/>
      <c r="E53" s="45"/>
      <c r="F53" s="2"/>
      <c r="G53" s="8"/>
      <c r="H53" s="12"/>
      <c r="I53" s="2">
        <f>C53+F53</f>
        <v>0</v>
      </c>
      <c r="J53" s="8">
        <f>D53+G53</f>
        <v>0</v>
      </c>
      <c r="K53" s="12"/>
    </row>
    <row r="54" spans="1:11" ht="12.75">
      <c r="A54" s="1"/>
      <c r="B54" s="53"/>
      <c r="C54" s="2"/>
      <c r="D54" s="8"/>
      <c r="E54" s="24"/>
      <c r="F54" s="2"/>
      <c r="G54" s="8"/>
      <c r="H54" s="15"/>
      <c r="I54" s="2"/>
      <c r="J54" s="8"/>
      <c r="K54" s="15"/>
    </row>
    <row r="55" spans="1:11" ht="12.75">
      <c r="A55" s="16" t="s">
        <v>71</v>
      </c>
      <c r="B55" s="54"/>
      <c r="C55" s="18">
        <f>C37+C38</f>
        <v>208687.8</v>
      </c>
      <c r="D55" s="18">
        <f>D37+D38</f>
        <v>202596.7</v>
      </c>
      <c r="E55" s="18">
        <f>D55/C55*100</f>
        <v>97.08123809825013</v>
      </c>
      <c r="F55" s="18">
        <f>F37+F38</f>
        <v>60666.3</v>
      </c>
      <c r="G55" s="18">
        <f>G37+G38</f>
        <v>54923.7</v>
      </c>
      <c r="H55" s="18">
        <f>G55/F55*100</f>
        <v>90.53411861280479</v>
      </c>
      <c r="I55" s="18">
        <f>C55+F55</f>
        <v>269354.1</v>
      </c>
      <c r="J55" s="18">
        <f>D55+G55</f>
        <v>257520.40000000002</v>
      </c>
      <c r="K55" s="18">
        <f>J55/I55*100</f>
        <v>95.60663825054084</v>
      </c>
    </row>
    <row r="56" spans="1:11" ht="25.5" customHeight="1" hidden="1">
      <c r="A56" s="1" t="s">
        <v>20</v>
      </c>
      <c r="B56" s="2">
        <v>250306</v>
      </c>
      <c r="C56" s="2"/>
      <c r="D56" s="2"/>
      <c r="E56" s="9" t="e">
        <f>D56/C56*100</f>
        <v>#DIV/0!</v>
      </c>
      <c r="F56" s="2"/>
      <c r="G56" s="2"/>
      <c r="H56" s="2"/>
      <c r="I56" s="2"/>
      <c r="J56" s="2"/>
      <c r="K56" s="9" t="e">
        <f>J56/I56*100</f>
        <v>#DIV/0!</v>
      </c>
    </row>
    <row r="57" spans="1:11" ht="12.75" hidden="1">
      <c r="A57" s="58" t="s">
        <v>15</v>
      </c>
      <c r="B57" s="2"/>
      <c r="C57" s="8">
        <f>C55+C56</f>
        <v>208687.8</v>
      </c>
      <c r="D57" s="8">
        <f>D55+D56</f>
        <v>202596.7</v>
      </c>
      <c r="E57" s="9">
        <f>D57/C57*100</f>
        <v>97.08123809825013</v>
      </c>
      <c r="F57" s="2"/>
      <c r="G57" s="2"/>
      <c r="H57" s="2"/>
      <c r="I57" s="8">
        <f>I55+I56</f>
        <v>269354.1</v>
      </c>
      <c r="J57" s="8">
        <f>J55+J56</f>
        <v>257520.40000000002</v>
      </c>
      <c r="K57" s="9">
        <f>J57/I57*100</f>
        <v>95.60663825054084</v>
      </c>
    </row>
  </sheetData>
  <sheetProtection/>
  <mergeCells count="3">
    <mergeCell ref="B7:B8"/>
    <mergeCell ref="A7:A8"/>
    <mergeCell ref="A5:K5"/>
  </mergeCells>
  <printOptions/>
  <pageMargins left="1.1" right="0.51" top="0.8" bottom="0.3937007874015748" header="0.67" footer="0.39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5:L69"/>
  <sheetViews>
    <sheetView tabSelected="1" zoomScalePageLayoutView="0" workbookViewId="0" topLeftCell="A1">
      <pane xSplit="2" ySplit="8" topLeftCell="C4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6" sqref="D46"/>
    </sheetView>
  </sheetViews>
  <sheetFormatPr defaultColWidth="9.140625" defaultRowHeight="12.75"/>
  <cols>
    <col min="2" max="2" width="43.140625" style="0" customWidth="1"/>
    <col min="3" max="3" width="12.421875" style="0" customWidth="1"/>
    <col min="4" max="4" width="11.57421875" style="0" customWidth="1"/>
    <col min="5" max="5" width="9.57421875" style="0" customWidth="1"/>
    <col min="6" max="6" width="12.00390625" style="0" customWidth="1"/>
    <col min="7" max="7" width="10.140625" style="0" bestFit="1" customWidth="1"/>
    <col min="8" max="8" width="9.7109375" style="0" customWidth="1"/>
    <col min="9" max="9" width="12.140625" style="0" customWidth="1"/>
    <col min="10" max="10" width="10.140625" style="0" bestFit="1" customWidth="1"/>
  </cols>
  <sheetData>
    <row r="5" spans="1:11" ht="12.75">
      <c r="A5" s="64" t="s">
        <v>105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7" spans="1:11" ht="12.75">
      <c r="A7" s="66" t="s">
        <v>23</v>
      </c>
      <c r="B7" s="62" t="s">
        <v>0</v>
      </c>
      <c r="C7" s="3" t="s">
        <v>1</v>
      </c>
      <c r="D7" s="4" t="s">
        <v>2</v>
      </c>
      <c r="E7" s="5"/>
      <c r="F7" s="3"/>
      <c r="G7" s="4" t="s">
        <v>3</v>
      </c>
      <c r="H7" s="5"/>
      <c r="I7" s="3"/>
      <c r="J7" s="4" t="s">
        <v>5</v>
      </c>
      <c r="K7" s="5"/>
    </row>
    <row r="8" spans="1:11" ht="51">
      <c r="A8" s="67"/>
      <c r="B8" s="63"/>
      <c r="C8" s="43" t="s">
        <v>78</v>
      </c>
      <c r="D8" s="41" t="s">
        <v>79</v>
      </c>
      <c r="E8" s="59" t="s">
        <v>4</v>
      </c>
      <c r="F8" s="43" t="s">
        <v>78</v>
      </c>
      <c r="G8" s="41" t="s">
        <v>79</v>
      </c>
      <c r="H8" s="59" t="s">
        <v>4</v>
      </c>
      <c r="I8" s="43" t="s">
        <v>78</v>
      </c>
      <c r="J8" s="41" t="s">
        <v>79</v>
      </c>
      <c r="K8" s="59" t="s">
        <v>4</v>
      </c>
    </row>
    <row r="9" spans="1:11" ht="12.75">
      <c r="A9" s="29">
        <v>2111</v>
      </c>
      <c r="B9" s="29" t="s">
        <v>24</v>
      </c>
      <c r="C9" s="31">
        <v>80171.4</v>
      </c>
      <c r="D9" s="31">
        <v>79740.1</v>
      </c>
      <c r="E9" s="30">
        <f aca="true" t="shared" si="0" ref="E9:E54">D9/C9%</f>
        <v>99.46202760585447</v>
      </c>
      <c r="F9" s="29">
        <v>10.1</v>
      </c>
      <c r="G9" s="31">
        <v>9.5</v>
      </c>
      <c r="H9" s="30">
        <f aca="true" t="shared" si="1" ref="H9:H31">G9/F9%</f>
        <v>94.05940594059406</v>
      </c>
      <c r="I9" s="32">
        <f>C9+F9</f>
        <v>80181.5</v>
      </c>
      <c r="J9" s="32">
        <f>D9+G9</f>
        <v>79749.6</v>
      </c>
      <c r="K9" s="30">
        <f>J9/I9%</f>
        <v>99.46134706883757</v>
      </c>
    </row>
    <row r="10" spans="1:11" ht="12.75" hidden="1">
      <c r="A10" s="29"/>
      <c r="B10" s="29"/>
      <c r="C10" s="29"/>
      <c r="D10" s="29"/>
      <c r="E10" s="30" t="e">
        <f t="shared" si="0"/>
        <v>#DIV/0!</v>
      </c>
      <c r="F10" s="29"/>
      <c r="G10" s="29"/>
      <c r="H10" s="30" t="e">
        <f t="shared" si="1"/>
        <v>#DIV/0!</v>
      </c>
      <c r="I10" s="27">
        <f aca="true" t="shared" si="2" ref="I10:I20">C10+F10</f>
        <v>0</v>
      </c>
      <c r="J10" s="21"/>
      <c r="K10" s="30"/>
    </row>
    <row r="11" spans="1:11" ht="12.75">
      <c r="A11" s="29">
        <v>2120</v>
      </c>
      <c r="B11" s="29" t="s">
        <v>25</v>
      </c>
      <c r="C11" s="31">
        <v>17738.7</v>
      </c>
      <c r="D11" s="31">
        <v>17331.1</v>
      </c>
      <c r="E11" s="30">
        <f t="shared" si="0"/>
        <v>97.70219914649888</v>
      </c>
      <c r="F11" s="49">
        <v>2.2</v>
      </c>
      <c r="G11" s="31">
        <v>2.1</v>
      </c>
      <c r="H11" s="30">
        <f t="shared" si="1"/>
        <v>95.45454545454545</v>
      </c>
      <c r="I11" s="32">
        <f t="shared" si="2"/>
        <v>17740.9</v>
      </c>
      <c r="J11" s="32">
        <f aca="true" t="shared" si="3" ref="J11:J42">D11+G11</f>
        <v>17333.199999999997</v>
      </c>
      <c r="K11" s="30">
        <f aca="true" t="shared" si="4" ref="K11:K42">J11/I11%</f>
        <v>97.70192042117364</v>
      </c>
    </row>
    <row r="12" spans="1:12" ht="12.75">
      <c r="A12" s="29">
        <v>2200</v>
      </c>
      <c r="B12" s="29" t="s">
        <v>26</v>
      </c>
      <c r="C12" s="31">
        <f>C13+C15+C17+C20+C29+C30+C31+C49+C50</f>
        <v>35181.6</v>
      </c>
      <c r="D12" s="31">
        <f>D13+D15+D17+D20+D29+D30+D31+D49+D50</f>
        <v>31537.6</v>
      </c>
      <c r="E12" s="30">
        <f t="shared" si="0"/>
        <v>89.64231302726425</v>
      </c>
      <c r="F12" s="31">
        <f>F13+F15+F17+F20+F29+F30+F31+F49+F50</f>
        <v>2557.4</v>
      </c>
      <c r="G12" s="31">
        <f>G13+G15+G17+G20+G29+G30+G31+G49+G50</f>
        <v>2464.5999999999995</v>
      </c>
      <c r="H12" s="30">
        <f t="shared" si="1"/>
        <v>96.37131461640726</v>
      </c>
      <c r="I12" s="32">
        <f t="shared" si="2"/>
        <v>37739</v>
      </c>
      <c r="J12" s="32">
        <f t="shared" si="3"/>
        <v>34002.2</v>
      </c>
      <c r="K12" s="30">
        <f t="shared" si="4"/>
        <v>90.09830679138291</v>
      </c>
      <c r="L12" s="20"/>
    </row>
    <row r="13" spans="1:12" ht="25.5">
      <c r="A13" s="2">
        <v>2210</v>
      </c>
      <c r="B13" s="1" t="s">
        <v>27</v>
      </c>
      <c r="C13" s="8">
        <v>6861.3</v>
      </c>
      <c r="D13" s="8">
        <v>6005.2</v>
      </c>
      <c r="E13" s="30">
        <f t="shared" si="0"/>
        <v>87.52277265241281</v>
      </c>
      <c r="F13" s="8">
        <v>435.6</v>
      </c>
      <c r="G13" s="8">
        <v>374.8</v>
      </c>
      <c r="H13" s="30">
        <f t="shared" si="1"/>
        <v>86.04224058769513</v>
      </c>
      <c r="I13" s="27">
        <f t="shared" si="2"/>
        <v>7296.900000000001</v>
      </c>
      <c r="J13" s="27">
        <f t="shared" si="3"/>
        <v>6380</v>
      </c>
      <c r="K13" s="30">
        <f t="shared" si="4"/>
        <v>87.43438994641559</v>
      </c>
      <c r="L13" s="20"/>
    </row>
    <row r="14" spans="1:12" ht="12.75" hidden="1">
      <c r="A14" s="2"/>
      <c r="B14" s="2"/>
      <c r="C14" s="8"/>
      <c r="D14" s="25"/>
      <c r="E14" s="30" t="e">
        <f t="shared" si="0"/>
        <v>#DIV/0!</v>
      </c>
      <c r="F14" s="8"/>
      <c r="G14" s="8"/>
      <c r="H14" s="30" t="e">
        <f t="shared" si="1"/>
        <v>#DIV/0!</v>
      </c>
      <c r="I14" s="27">
        <f t="shared" si="2"/>
        <v>0</v>
      </c>
      <c r="J14" s="27">
        <f t="shared" si="3"/>
        <v>0</v>
      </c>
      <c r="K14" s="30" t="e">
        <f t="shared" si="4"/>
        <v>#DIV/0!</v>
      </c>
      <c r="L14" s="20"/>
    </row>
    <row r="15" spans="1:11" ht="12.75">
      <c r="A15" s="2">
        <v>2220</v>
      </c>
      <c r="B15" s="2" t="s">
        <v>28</v>
      </c>
      <c r="C15" s="8">
        <v>21.5</v>
      </c>
      <c r="D15" s="8">
        <v>19.3</v>
      </c>
      <c r="E15" s="30">
        <f t="shared" si="0"/>
        <v>89.76744186046513</v>
      </c>
      <c r="F15" s="8"/>
      <c r="G15" s="8"/>
      <c r="H15" s="30"/>
      <c r="I15" s="27">
        <f t="shared" si="2"/>
        <v>21.5</v>
      </c>
      <c r="J15" s="27">
        <f t="shared" si="3"/>
        <v>19.3</v>
      </c>
      <c r="K15" s="30">
        <f t="shared" si="4"/>
        <v>89.76744186046513</v>
      </c>
    </row>
    <row r="16" spans="1:11" ht="12.75" hidden="1">
      <c r="A16" s="2"/>
      <c r="B16" s="2"/>
      <c r="C16" s="8"/>
      <c r="D16" s="8"/>
      <c r="E16" s="30" t="e">
        <f t="shared" si="0"/>
        <v>#DIV/0!</v>
      </c>
      <c r="F16" s="8"/>
      <c r="G16" s="8"/>
      <c r="H16" s="30" t="e">
        <f t="shared" si="1"/>
        <v>#DIV/0!</v>
      </c>
      <c r="I16" s="27">
        <f t="shared" si="2"/>
        <v>0</v>
      </c>
      <c r="J16" s="27">
        <f t="shared" si="3"/>
        <v>0</v>
      </c>
      <c r="K16" s="30" t="e">
        <f t="shared" si="4"/>
        <v>#DIV/0!</v>
      </c>
    </row>
    <row r="17" spans="1:11" ht="12.75">
      <c r="A17" s="2">
        <v>2230</v>
      </c>
      <c r="B17" s="2" t="s">
        <v>29</v>
      </c>
      <c r="C17" s="8">
        <v>3321.2</v>
      </c>
      <c r="D17" s="8">
        <v>3125.6</v>
      </c>
      <c r="E17" s="30">
        <f t="shared" si="0"/>
        <v>94.11056244730821</v>
      </c>
      <c r="F17" s="8">
        <v>2036.3</v>
      </c>
      <c r="G17" s="8">
        <v>2020.2</v>
      </c>
      <c r="H17" s="30">
        <f t="shared" si="1"/>
        <v>99.20935029219663</v>
      </c>
      <c r="I17" s="27">
        <f t="shared" si="2"/>
        <v>5357.5</v>
      </c>
      <c r="J17" s="27">
        <f t="shared" si="3"/>
        <v>5145.8</v>
      </c>
      <c r="K17" s="30">
        <f t="shared" si="4"/>
        <v>96.04853009799346</v>
      </c>
    </row>
    <row r="18" spans="1:11" ht="12.75" hidden="1">
      <c r="A18" s="2"/>
      <c r="B18" s="2"/>
      <c r="C18" s="8"/>
      <c r="D18" s="8"/>
      <c r="E18" s="30" t="e">
        <f t="shared" si="0"/>
        <v>#DIV/0!</v>
      </c>
      <c r="F18" s="8"/>
      <c r="G18" s="8"/>
      <c r="H18" s="30" t="e">
        <f t="shared" si="1"/>
        <v>#DIV/0!</v>
      </c>
      <c r="I18" s="27">
        <f t="shared" si="2"/>
        <v>0</v>
      </c>
      <c r="J18" s="27">
        <f t="shared" si="3"/>
        <v>0</v>
      </c>
      <c r="K18" s="30" t="e">
        <f t="shared" si="4"/>
        <v>#DIV/0!</v>
      </c>
    </row>
    <row r="19" spans="1:11" ht="12.75" hidden="1">
      <c r="A19" s="2"/>
      <c r="B19" s="2"/>
      <c r="C19" s="8"/>
      <c r="D19" s="8"/>
      <c r="E19" s="30" t="e">
        <f t="shared" si="0"/>
        <v>#DIV/0!</v>
      </c>
      <c r="F19" s="8"/>
      <c r="G19" s="8"/>
      <c r="H19" s="30" t="e">
        <f t="shared" si="1"/>
        <v>#DIV/0!</v>
      </c>
      <c r="I19" s="27">
        <f t="shared" si="2"/>
        <v>0</v>
      </c>
      <c r="J19" s="27">
        <f t="shared" si="3"/>
        <v>0</v>
      </c>
      <c r="K19" s="30" t="e">
        <f t="shared" si="4"/>
        <v>#DIV/0!</v>
      </c>
    </row>
    <row r="20" spans="1:11" ht="12.75">
      <c r="A20" s="2">
        <v>2240</v>
      </c>
      <c r="B20" s="2" t="s">
        <v>30</v>
      </c>
      <c r="C20" s="8">
        <v>5117.4</v>
      </c>
      <c r="D20" s="8">
        <v>4785.7</v>
      </c>
      <c r="E20" s="30">
        <f t="shared" si="0"/>
        <v>93.51819283229764</v>
      </c>
      <c r="F20" s="8">
        <v>62.5</v>
      </c>
      <c r="G20" s="8">
        <v>52.1</v>
      </c>
      <c r="H20" s="30">
        <f t="shared" si="1"/>
        <v>83.36</v>
      </c>
      <c r="I20" s="27">
        <f t="shared" si="2"/>
        <v>5179.9</v>
      </c>
      <c r="J20" s="27">
        <f t="shared" si="3"/>
        <v>4837.8</v>
      </c>
      <c r="K20" s="30">
        <f t="shared" si="4"/>
        <v>93.39562539817372</v>
      </c>
    </row>
    <row r="21" spans="1:11" ht="16.5" customHeight="1" hidden="1">
      <c r="A21" s="2"/>
      <c r="B21" s="1"/>
      <c r="C21" s="8"/>
      <c r="D21" s="8"/>
      <c r="E21" s="30" t="e">
        <f t="shared" si="0"/>
        <v>#DIV/0!</v>
      </c>
      <c r="F21" s="2"/>
      <c r="G21" s="8"/>
      <c r="H21" s="30" t="e">
        <f t="shared" si="1"/>
        <v>#DIV/0!</v>
      </c>
      <c r="I21" s="21"/>
      <c r="J21" s="27">
        <f t="shared" si="3"/>
        <v>0</v>
      </c>
      <c r="K21" s="30" t="e">
        <f t="shared" si="4"/>
        <v>#DIV/0!</v>
      </c>
    </row>
    <row r="22" spans="1:11" ht="12" customHeight="1" hidden="1">
      <c r="A22" s="2"/>
      <c r="B22" s="1"/>
      <c r="C22" s="8"/>
      <c r="D22" s="8"/>
      <c r="E22" s="30" t="e">
        <f t="shared" si="0"/>
        <v>#DIV/0!</v>
      </c>
      <c r="F22" s="2"/>
      <c r="G22" s="8"/>
      <c r="H22" s="30" t="e">
        <f t="shared" si="1"/>
        <v>#DIV/0!</v>
      </c>
      <c r="I22" s="21"/>
      <c r="J22" s="27">
        <f t="shared" si="3"/>
        <v>0</v>
      </c>
      <c r="K22" s="30" t="e">
        <f t="shared" si="4"/>
        <v>#DIV/0!</v>
      </c>
    </row>
    <row r="23" spans="1:11" ht="12.75" hidden="1">
      <c r="A23" s="2"/>
      <c r="B23" s="6"/>
      <c r="C23" s="8"/>
      <c r="D23" s="2"/>
      <c r="E23" s="30" t="e">
        <f t="shared" si="0"/>
        <v>#DIV/0!</v>
      </c>
      <c r="F23" s="2"/>
      <c r="G23" s="2"/>
      <c r="H23" s="30" t="e">
        <f t="shared" si="1"/>
        <v>#DIV/0!</v>
      </c>
      <c r="I23" s="21"/>
      <c r="J23" s="27">
        <f t="shared" si="3"/>
        <v>0</v>
      </c>
      <c r="K23" s="30" t="e">
        <f t="shared" si="4"/>
        <v>#DIV/0!</v>
      </c>
    </row>
    <row r="24" spans="1:11" ht="12.75" hidden="1">
      <c r="A24" s="2"/>
      <c r="B24" s="1"/>
      <c r="C24" s="8"/>
      <c r="D24" s="2"/>
      <c r="E24" s="30" t="e">
        <f t="shared" si="0"/>
        <v>#DIV/0!</v>
      </c>
      <c r="F24" s="2"/>
      <c r="G24" s="2"/>
      <c r="H24" s="30" t="e">
        <f t="shared" si="1"/>
        <v>#DIV/0!</v>
      </c>
      <c r="I24" s="21"/>
      <c r="J24" s="27">
        <f t="shared" si="3"/>
        <v>0</v>
      </c>
      <c r="K24" s="30" t="e">
        <f t="shared" si="4"/>
        <v>#DIV/0!</v>
      </c>
    </row>
    <row r="25" spans="1:11" ht="24" customHeight="1" hidden="1">
      <c r="A25" s="2"/>
      <c r="B25" s="1"/>
      <c r="C25" s="8"/>
      <c r="D25" s="2"/>
      <c r="E25" s="30" t="e">
        <f t="shared" si="0"/>
        <v>#DIV/0!</v>
      </c>
      <c r="F25" s="2"/>
      <c r="G25" s="2"/>
      <c r="H25" s="30" t="e">
        <f t="shared" si="1"/>
        <v>#DIV/0!</v>
      </c>
      <c r="I25" s="21"/>
      <c r="J25" s="27">
        <f t="shared" si="3"/>
        <v>0</v>
      </c>
      <c r="K25" s="30" t="e">
        <f t="shared" si="4"/>
        <v>#DIV/0!</v>
      </c>
    </row>
    <row r="26" spans="1:11" ht="24" customHeight="1" hidden="1">
      <c r="A26" s="2"/>
      <c r="B26" s="1"/>
      <c r="C26" s="8"/>
      <c r="D26" s="2"/>
      <c r="E26" s="30" t="e">
        <f t="shared" si="0"/>
        <v>#DIV/0!</v>
      </c>
      <c r="F26" s="2"/>
      <c r="G26" s="2"/>
      <c r="H26" s="30" t="e">
        <f t="shared" si="1"/>
        <v>#DIV/0!</v>
      </c>
      <c r="I26" s="21"/>
      <c r="J26" s="27">
        <f t="shared" si="3"/>
        <v>0</v>
      </c>
      <c r="K26" s="30" t="e">
        <f t="shared" si="4"/>
        <v>#DIV/0!</v>
      </c>
    </row>
    <row r="27" spans="1:11" ht="23.25" customHeight="1" hidden="1">
      <c r="A27" s="2"/>
      <c r="B27" s="1"/>
      <c r="C27" s="8"/>
      <c r="D27" s="2"/>
      <c r="E27" s="30" t="e">
        <f t="shared" si="0"/>
        <v>#DIV/0!</v>
      </c>
      <c r="F27" s="2"/>
      <c r="G27" s="2"/>
      <c r="H27" s="30" t="e">
        <f t="shared" si="1"/>
        <v>#DIV/0!</v>
      </c>
      <c r="I27" s="21"/>
      <c r="J27" s="27">
        <f t="shared" si="3"/>
        <v>0</v>
      </c>
      <c r="K27" s="30" t="e">
        <f t="shared" si="4"/>
        <v>#DIV/0!</v>
      </c>
    </row>
    <row r="28" spans="1:11" ht="11.25" customHeight="1" hidden="1">
      <c r="A28" s="2"/>
      <c r="B28" s="1"/>
      <c r="C28" s="8"/>
      <c r="D28" s="2"/>
      <c r="E28" s="30" t="e">
        <f t="shared" si="0"/>
        <v>#DIV/0!</v>
      </c>
      <c r="F28" s="2"/>
      <c r="G28" s="2"/>
      <c r="H28" s="30" t="e">
        <f t="shared" si="1"/>
        <v>#DIV/0!</v>
      </c>
      <c r="I28" s="21"/>
      <c r="J28" s="27">
        <f t="shared" si="3"/>
        <v>0</v>
      </c>
      <c r="K28" s="30" t="e">
        <f t="shared" si="4"/>
        <v>#DIV/0!</v>
      </c>
    </row>
    <row r="29" spans="1:11" ht="14.25" customHeight="1" hidden="1">
      <c r="A29" s="2"/>
      <c r="B29" s="33" t="s">
        <v>31</v>
      </c>
      <c r="C29" s="8"/>
      <c r="D29" s="8"/>
      <c r="E29" s="30" t="e">
        <f t="shared" si="0"/>
        <v>#DIV/0!</v>
      </c>
      <c r="F29" s="8"/>
      <c r="G29" s="8"/>
      <c r="H29" s="30" t="e">
        <f t="shared" si="1"/>
        <v>#DIV/0!</v>
      </c>
      <c r="I29" s="27">
        <f aca="true" t="shared" si="5" ref="I29:I61">C29+F29</f>
        <v>0</v>
      </c>
      <c r="J29" s="27">
        <f t="shared" si="3"/>
        <v>0</v>
      </c>
      <c r="K29" s="30" t="e">
        <f t="shared" si="4"/>
        <v>#DIV/0!</v>
      </c>
    </row>
    <row r="30" spans="1:11" ht="12.75">
      <c r="A30" s="29">
        <v>2250</v>
      </c>
      <c r="B30" s="29" t="s">
        <v>32</v>
      </c>
      <c r="C30" s="31">
        <v>520.9</v>
      </c>
      <c r="D30" s="31">
        <v>456.7</v>
      </c>
      <c r="E30" s="30">
        <f t="shared" si="0"/>
        <v>87.67517757727012</v>
      </c>
      <c r="F30" s="31">
        <v>11.4</v>
      </c>
      <c r="G30" s="31">
        <v>6.2</v>
      </c>
      <c r="H30" s="30">
        <f t="shared" si="1"/>
        <v>54.3859649122807</v>
      </c>
      <c r="I30" s="32">
        <f t="shared" si="5"/>
        <v>532.3</v>
      </c>
      <c r="J30" s="32">
        <f t="shared" si="3"/>
        <v>462.9</v>
      </c>
      <c r="K30" s="30">
        <f t="shared" si="4"/>
        <v>86.96223933871877</v>
      </c>
    </row>
    <row r="31" spans="1:11" ht="17.25" customHeight="1">
      <c r="A31" s="29">
        <v>2270</v>
      </c>
      <c r="B31" s="34" t="s">
        <v>33</v>
      </c>
      <c r="C31" s="48">
        <f>C32+C35+C45+C46+C47+C48</f>
        <v>13805.800000000001</v>
      </c>
      <c r="D31" s="48">
        <f>D32+D35+D45+D46+D47+D48</f>
        <v>11799.3</v>
      </c>
      <c r="E31" s="30">
        <f t="shared" si="0"/>
        <v>85.46625331382461</v>
      </c>
      <c r="F31" s="35">
        <f>F32+F35+F45+F46+F47+F48</f>
        <v>9.5</v>
      </c>
      <c r="G31" s="35">
        <f>G32+G35+G45+G46+G47+G48</f>
        <v>9.200000000000001</v>
      </c>
      <c r="H31" s="30">
        <f t="shared" si="1"/>
        <v>96.8421052631579</v>
      </c>
      <c r="I31" s="32">
        <f t="shared" si="5"/>
        <v>13815.300000000001</v>
      </c>
      <c r="J31" s="32">
        <f t="shared" si="3"/>
        <v>11808.5</v>
      </c>
      <c r="K31" s="30">
        <f t="shared" si="4"/>
        <v>85.47407584344892</v>
      </c>
    </row>
    <row r="32" spans="1:11" ht="12.75">
      <c r="A32" s="2">
        <v>2271</v>
      </c>
      <c r="B32" s="36" t="s">
        <v>34</v>
      </c>
      <c r="C32" s="47">
        <v>271.4</v>
      </c>
      <c r="D32" s="47">
        <v>150.4</v>
      </c>
      <c r="E32" s="30">
        <f t="shared" si="0"/>
        <v>55.41635961680177</v>
      </c>
      <c r="F32" s="37"/>
      <c r="G32" s="37"/>
      <c r="H32" s="30"/>
      <c r="I32" s="27">
        <f t="shared" si="5"/>
        <v>271.4</v>
      </c>
      <c r="J32" s="27">
        <f t="shared" si="3"/>
        <v>150.4</v>
      </c>
      <c r="K32" s="30">
        <f t="shared" si="4"/>
        <v>55.41635961680177</v>
      </c>
    </row>
    <row r="33" spans="1:11" ht="12.75" hidden="1">
      <c r="A33" s="2"/>
      <c r="B33" s="11"/>
      <c r="C33" s="26"/>
      <c r="D33" s="11"/>
      <c r="E33" s="30" t="e">
        <f t="shared" si="0"/>
        <v>#DIV/0!</v>
      </c>
      <c r="F33" s="7"/>
      <c r="G33" s="7"/>
      <c r="H33" s="30" t="e">
        <f aca="true" t="shared" si="6" ref="H33:H44">G33/F33%</f>
        <v>#DIV/0!</v>
      </c>
      <c r="I33" s="27">
        <f t="shared" si="5"/>
        <v>0</v>
      </c>
      <c r="J33" s="27">
        <f t="shared" si="3"/>
        <v>0</v>
      </c>
      <c r="K33" s="30" t="e">
        <f t="shared" si="4"/>
        <v>#DIV/0!</v>
      </c>
    </row>
    <row r="34" spans="1:11" ht="12.75" hidden="1">
      <c r="A34" s="2"/>
      <c r="B34" s="19"/>
      <c r="C34" s="26"/>
      <c r="D34" s="26"/>
      <c r="E34" s="30" t="e">
        <f t="shared" si="0"/>
        <v>#DIV/0!</v>
      </c>
      <c r="F34" s="7"/>
      <c r="G34" s="38"/>
      <c r="H34" s="30" t="e">
        <f t="shared" si="6"/>
        <v>#DIV/0!</v>
      </c>
      <c r="I34" s="27">
        <f t="shared" si="5"/>
        <v>0</v>
      </c>
      <c r="J34" s="27">
        <f t="shared" si="3"/>
        <v>0</v>
      </c>
      <c r="K34" s="30" t="e">
        <f t="shared" si="4"/>
        <v>#DIV/0!</v>
      </c>
    </row>
    <row r="35" spans="1:11" ht="12.75">
      <c r="A35" s="2">
        <v>2272</v>
      </c>
      <c r="B35" s="2" t="s">
        <v>35</v>
      </c>
      <c r="C35" s="8">
        <v>149.8</v>
      </c>
      <c r="D35" s="8">
        <v>124.4</v>
      </c>
      <c r="E35" s="30">
        <f t="shared" si="0"/>
        <v>83.04405874499332</v>
      </c>
      <c r="F35" s="2">
        <v>0.3</v>
      </c>
      <c r="G35" s="8">
        <v>0.3</v>
      </c>
      <c r="H35" s="30">
        <f>G35/F35%</f>
        <v>100</v>
      </c>
      <c r="I35" s="27">
        <f t="shared" si="5"/>
        <v>150.10000000000002</v>
      </c>
      <c r="J35" s="27">
        <f t="shared" si="3"/>
        <v>124.7</v>
      </c>
      <c r="K35" s="30">
        <f t="shared" si="4"/>
        <v>83.07794803464355</v>
      </c>
    </row>
    <row r="36" spans="1:11" ht="27" customHeight="1" hidden="1">
      <c r="A36" s="2"/>
      <c r="B36" s="1"/>
      <c r="C36" s="8"/>
      <c r="D36" s="25"/>
      <c r="E36" s="30" t="e">
        <f t="shared" si="0"/>
        <v>#DIV/0!</v>
      </c>
      <c r="F36" s="2"/>
      <c r="G36" s="8"/>
      <c r="H36" s="30" t="e">
        <f t="shared" si="6"/>
        <v>#DIV/0!</v>
      </c>
      <c r="I36" s="27">
        <f t="shared" si="5"/>
        <v>0</v>
      </c>
      <c r="J36" s="27">
        <f t="shared" si="3"/>
        <v>0</v>
      </c>
      <c r="K36" s="30" t="e">
        <f t="shared" si="4"/>
        <v>#DIV/0!</v>
      </c>
    </row>
    <row r="37" spans="1:11" ht="36.75" customHeight="1" hidden="1">
      <c r="A37" s="2"/>
      <c r="B37" s="1"/>
      <c r="C37" s="8"/>
      <c r="D37" s="25"/>
      <c r="E37" s="30" t="e">
        <f t="shared" si="0"/>
        <v>#DIV/0!</v>
      </c>
      <c r="F37" s="2"/>
      <c r="G37" s="8"/>
      <c r="H37" s="30" t="e">
        <f t="shared" si="6"/>
        <v>#DIV/0!</v>
      </c>
      <c r="I37" s="27">
        <f t="shared" si="5"/>
        <v>0</v>
      </c>
      <c r="J37" s="27">
        <f t="shared" si="3"/>
        <v>0</v>
      </c>
      <c r="K37" s="30" t="e">
        <f t="shared" si="4"/>
        <v>#DIV/0!</v>
      </c>
    </row>
    <row r="38" spans="1:11" ht="12.75" hidden="1">
      <c r="A38" s="2"/>
      <c r="B38" s="1"/>
      <c r="C38" s="8"/>
      <c r="D38" s="25"/>
      <c r="E38" s="30" t="e">
        <f t="shared" si="0"/>
        <v>#DIV/0!</v>
      </c>
      <c r="F38" s="2"/>
      <c r="G38" s="8"/>
      <c r="H38" s="30" t="e">
        <f t="shared" si="6"/>
        <v>#DIV/0!</v>
      </c>
      <c r="I38" s="27">
        <f t="shared" si="5"/>
        <v>0</v>
      </c>
      <c r="J38" s="27">
        <f t="shared" si="3"/>
        <v>0</v>
      </c>
      <c r="K38" s="30" t="e">
        <f t="shared" si="4"/>
        <v>#DIV/0!</v>
      </c>
    </row>
    <row r="39" spans="1:11" ht="12.75" hidden="1">
      <c r="A39" s="2"/>
      <c r="B39" s="1"/>
      <c r="C39" s="8"/>
      <c r="D39" s="25"/>
      <c r="E39" s="30" t="e">
        <f t="shared" si="0"/>
        <v>#DIV/0!</v>
      </c>
      <c r="F39" s="2"/>
      <c r="G39" s="8"/>
      <c r="H39" s="30" t="e">
        <f t="shared" si="6"/>
        <v>#DIV/0!</v>
      </c>
      <c r="I39" s="27">
        <f t="shared" si="5"/>
        <v>0</v>
      </c>
      <c r="J39" s="27">
        <f t="shared" si="3"/>
        <v>0</v>
      </c>
      <c r="K39" s="30" t="e">
        <f t="shared" si="4"/>
        <v>#DIV/0!</v>
      </c>
    </row>
    <row r="40" spans="1:11" ht="12.75" hidden="1">
      <c r="A40" s="2"/>
      <c r="B40" s="1"/>
      <c r="C40" s="8"/>
      <c r="D40" s="25"/>
      <c r="E40" s="30" t="e">
        <f t="shared" si="0"/>
        <v>#DIV/0!</v>
      </c>
      <c r="F40" s="2"/>
      <c r="G40" s="8"/>
      <c r="H40" s="30" t="e">
        <f t="shared" si="6"/>
        <v>#DIV/0!</v>
      </c>
      <c r="I40" s="27">
        <f t="shared" si="5"/>
        <v>0</v>
      </c>
      <c r="J40" s="27">
        <f t="shared" si="3"/>
        <v>0</v>
      </c>
      <c r="K40" s="30" t="e">
        <f t="shared" si="4"/>
        <v>#DIV/0!</v>
      </c>
    </row>
    <row r="41" spans="1:11" ht="17.25" customHeight="1" hidden="1">
      <c r="A41" s="2"/>
      <c r="B41" s="1"/>
      <c r="C41" s="8"/>
      <c r="D41" s="25"/>
      <c r="E41" s="30" t="e">
        <f t="shared" si="0"/>
        <v>#DIV/0!</v>
      </c>
      <c r="F41" s="2"/>
      <c r="G41" s="8"/>
      <c r="H41" s="30" t="e">
        <f t="shared" si="6"/>
        <v>#DIV/0!</v>
      </c>
      <c r="I41" s="27">
        <f t="shared" si="5"/>
        <v>0</v>
      </c>
      <c r="J41" s="27">
        <f t="shared" si="3"/>
        <v>0</v>
      </c>
      <c r="K41" s="30" t="e">
        <f t="shared" si="4"/>
        <v>#DIV/0!</v>
      </c>
    </row>
    <row r="42" spans="1:11" ht="25.5" customHeight="1" hidden="1">
      <c r="A42" s="2"/>
      <c r="B42" s="1"/>
      <c r="C42" s="8"/>
      <c r="D42" s="25"/>
      <c r="E42" s="30" t="e">
        <f t="shared" si="0"/>
        <v>#DIV/0!</v>
      </c>
      <c r="F42" s="2"/>
      <c r="G42" s="8"/>
      <c r="H42" s="30" t="e">
        <f t="shared" si="6"/>
        <v>#DIV/0!</v>
      </c>
      <c r="I42" s="27">
        <f t="shared" si="5"/>
        <v>0</v>
      </c>
      <c r="J42" s="27">
        <f t="shared" si="3"/>
        <v>0</v>
      </c>
      <c r="K42" s="30" t="e">
        <f t="shared" si="4"/>
        <v>#DIV/0!</v>
      </c>
    </row>
    <row r="43" spans="1:11" ht="24" customHeight="1" hidden="1">
      <c r="A43" s="2"/>
      <c r="B43" s="1"/>
      <c r="C43" s="8"/>
      <c r="D43" s="25"/>
      <c r="E43" s="30" t="e">
        <f t="shared" si="0"/>
        <v>#DIV/0!</v>
      </c>
      <c r="F43" s="2"/>
      <c r="G43" s="8"/>
      <c r="H43" s="30" t="e">
        <f t="shared" si="6"/>
        <v>#DIV/0!</v>
      </c>
      <c r="I43" s="27">
        <f t="shared" si="5"/>
        <v>0</v>
      </c>
      <c r="J43" s="27">
        <f aca="true" t="shared" si="7" ref="J43:J61">D43+G43</f>
        <v>0</v>
      </c>
      <c r="K43" s="30" t="e">
        <f aca="true" t="shared" si="8" ref="K43:K65">J43/I43%</f>
        <v>#DIV/0!</v>
      </c>
    </row>
    <row r="44" spans="1:11" ht="15" customHeight="1" hidden="1">
      <c r="A44" s="2"/>
      <c r="B44" s="1"/>
      <c r="C44" s="8"/>
      <c r="D44" s="25"/>
      <c r="E44" s="30" t="e">
        <f t="shared" si="0"/>
        <v>#DIV/0!</v>
      </c>
      <c r="F44" s="2"/>
      <c r="G44" s="8"/>
      <c r="H44" s="30" t="e">
        <f t="shared" si="6"/>
        <v>#DIV/0!</v>
      </c>
      <c r="I44" s="27">
        <f t="shared" si="5"/>
        <v>0</v>
      </c>
      <c r="J44" s="27">
        <f t="shared" si="7"/>
        <v>0</v>
      </c>
      <c r="K44" s="30" t="e">
        <f t="shared" si="8"/>
        <v>#DIV/0!</v>
      </c>
    </row>
    <row r="45" spans="1:11" ht="15" customHeight="1">
      <c r="A45" s="2">
        <v>2273</v>
      </c>
      <c r="B45" s="1" t="s">
        <v>36</v>
      </c>
      <c r="C45" s="8">
        <v>2424.6</v>
      </c>
      <c r="D45" s="25">
        <v>2057.3</v>
      </c>
      <c r="E45" s="30">
        <f t="shared" si="0"/>
        <v>84.85110946135447</v>
      </c>
      <c r="F45" s="2"/>
      <c r="G45" s="8"/>
      <c r="H45" s="30"/>
      <c r="I45" s="27">
        <f t="shared" si="5"/>
        <v>2424.6</v>
      </c>
      <c r="J45" s="27">
        <f t="shared" si="7"/>
        <v>2057.3</v>
      </c>
      <c r="K45" s="30">
        <f t="shared" si="8"/>
        <v>84.85110946135447</v>
      </c>
    </row>
    <row r="46" spans="1:11" ht="15" customHeight="1">
      <c r="A46" s="2">
        <v>2274</v>
      </c>
      <c r="B46" s="1" t="s">
        <v>37</v>
      </c>
      <c r="C46" s="8">
        <v>329.8</v>
      </c>
      <c r="D46" s="25">
        <v>210.9</v>
      </c>
      <c r="E46" s="30">
        <f t="shared" si="0"/>
        <v>63.94784718010916</v>
      </c>
      <c r="F46" s="2">
        <v>0.1</v>
      </c>
      <c r="G46" s="8"/>
      <c r="H46" s="30">
        <f>G46/F46%</f>
        <v>0</v>
      </c>
      <c r="I46" s="27">
        <f t="shared" si="5"/>
        <v>329.90000000000003</v>
      </c>
      <c r="J46" s="27">
        <f t="shared" si="7"/>
        <v>210.9</v>
      </c>
      <c r="K46" s="30">
        <f t="shared" si="8"/>
        <v>63.92846317065777</v>
      </c>
    </row>
    <row r="47" spans="1:11" ht="15" customHeight="1" hidden="1">
      <c r="A47" s="2"/>
      <c r="B47" t="s">
        <v>38</v>
      </c>
      <c r="C47" s="8"/>
      <c r="D47" s="25"/>
      <c r="E47" s="30" t="e">
        <f t="shared" si="0"/>
        <v>#DIV/0!</v>
      </c>
      <c r="F47" s="2"/>
      <c r="G47" s="8"/>
      <c r="H47" s="30"/>
      <c r="I47" s="27">
        <f t="shared" si="5"/>
        <v>0</v>
      </c>
      <c r="J47" s="27">
        <f t="shared" si="7"/>
        <v>0</v>
      </c>
      <c r="K47" s="30" t="e">
        <f t="shared" si="8"/>
        <v>#DIV/0!</v>
      </c>
    </row>
    <row r="48" spans="1:11" ht="15" customHeight="1">
      <c r="A48" s="2">
        <v>2275</v>
      </c>
      <c r="B48" s="1" t="s">
        <v>39</v>
      </c>
      <c r="C48" s="8">
        <v>10630.2</v>
      </c>
      <c r="D48" s="25">
        <v>9256.3</v>
      </c>
      <c r="E48" s="30">
        <f t="shared" si="0"/>
        <v>87.07550187202497</v>
      </c>
      <c r="F48" s="8">
        <v>9.1</v>
      </c>
      <c r="G48" s="8">
        <v>8.9</v>
      </c>
      <c r="H48" s="30">
        <f>G48/F48%</f>
        <v>97.80219780219781</v>
      </c>
      <c r="I48" s="27">
        <f t="shared" si="5"/>
        <v>10639.300000000001</v>
      </c>
      <c r="J48" s="27">
        <f t="shared" si="7"/>
        <v>9265.199999999999</v>
      </c>
      <c r="K48" s="30">
        <f t="shared" si="8"/>
        <v>87.08467662346204</v>
      </c>
    </row>
    <row r="49" spans="1:11" ht="28.5" customHeight="1">
      <c r="A49" s="2">
        <v>2281</v>
      </c>
      <c r="B49" s="1" t="s">
        <v>40</v>
      </c>
      <c r="C49" s="8">
        <v>266</v>
      </c>
      <c r="D49" s="25">
        <v>160.4</v>
      </c>
      <c r="E49" s="30">
        <f t="shared" si="0"/>
        <v>60.30075187969925</v>
      </c>
      <c r="F49" s="8"/>
      <c r="G49" s="8"/>
      <c r="H49" s="30"/>
      <c r="I49" s="27">
        <f t="shared" si="5"/>
        <v>266</v>
      </c>
      <c r="J49" s="27">
        <f t="shared" si="7"/>
        <v>160.4</v>
      </c>
      <c r="K49" s="30">
        <f t="shared" si="8"/>
        <v>60.30075187969925</v>
      </c>
    </row>
    <row r="50" spans="1:11" ht="42" customHeight="1">
      <c r="A50" s="2">
        <v>2282</v>
      </c>
      <c r="B50" s="1" t="s">
        <v>41</v>
      </c>
      <c r="C50" s="8">
        <v>5267.5</v>
      </c>
      <c r="D50" s="25">
        <v>5185.4</v>
      </c>
      <c r="E50" s="30">
        <f t="shared" si="0"/>
        <v>98.44138585666825</v>
      </c>
      <c r="F50" s="8">
        <v>2.1</v>
      </c>
      <c r="G50" s="8">
        <v>2.1</v>
      </c>
      <c r="H50" s="30">
        <f>G50/F50%</f>
        <v>100</v>
      </c>
      <c r="I50" s="27">
        <f t="shared" si="5"/>
        <v>5269.6</v>
      </c>
      <c r="J50" s="27">
        <f t="shared" si="7"/>
        <v>5187.5</v>
      </c>
      <c r="K50" s="30">
        <f t="shared" si="8"/>
        <v>98.44200698345225</v>
      </c>
    </row>
    <row r="51" spans="1:11" ht="15" customHeight="1">
      <c r="A51" s="2">
        <v>2610</v>
      </c>
      <c r="B51" s="1" t="s">
        <v>42</v>
      </c>
      <c r="C51" s="25">
        <v>7578.4</v>
      </c>
      <c r="D51" s="25">
        <v>7216.1</v>
      </c>
      <c r="E51" s="30">
        <f t="shared" si="0"/>
        <v>95.21930750554208</v>
      </c>
      <c r="F51" s="8"/>
      <c r="G51" s="8"/>
      <c r="H51" s="30"/>
      <c r="I51" s="27">
        <f t="shared" si="5"/>
        <v>7578.4</v>
      </c>
      <c r="J51" s="27">
        <f t="shared" si="7"/>
        <v>7216.1</v>
      </c>
      <c r="K51" s="30">
        <f t="shared" si="8"/>
        <v>95.21930750554208</v>
      </c>
    </row>
    <row r="52" spans="1:11" ht="28.5" customHeight="1">
      <c r="A52" s="2">
        <v>2620</v>
      </c>
      <c r="B52" s="1" t="s">
        <v>43</v>
      </c>
      <c r="C52" s="8">
        <v>26810.4</v>
      </c>
      <c r="D52" s="25">
        <v>26278.1</v>
      </c>
      <c r="E52" s="30">
        <f t="shared" si="0"/>
        <v>98.01457643302597</v>
      </c>
      <c r="F52" s="8">
        <v>4905</v>
      </c>
      <c r="G52" s="8">
        <v>4657.9</v>
      </c>
      <c r="H52" s="30">
        <f aca="true" t="shared" si="9" ref="H52:H60">G52/F52%</f>
        <v>94.96228338430173</v>
      </c>
      <c r="I52" s="27">
        <f t="shared" si="5"/>
        <v>31715.4</v>
      </c>
      <c r="J52" s="27">
        <f t="shared" si="7"/>
        <v>30936</v>
      </c>
      <c r="K52" s="30">
        <f t="shared" si="8"/>
        <v>97.54251877636732</v>
      </c>
    </row>
    <row r="53" spans="1:11" ht="15" customHeight="1">
      <c r="A53" s="2">
        <v>2730</v>
      </c>
      <c r="B53" s="1" t="s">
        <v>44</v>
      </c>
      <c r="C53" s="8">
        <v>38651.5</v>
      </c>
      <c r="D53" s="25">
        <v>37997</v>
      </c>
      <c r="E53" s="30">
        <f t="shared" si="0"/>
        <v>98.30666338951917</v>
      </c>
      <c r="F53" s="8">
        <v>142.9</v>
      </c>
      <c r="G53" s="8">
        <v>140.8</v>
      </c>
      <c r="H53" s="30">
        <f t="shared" si="9"/>
        <v>98.53044086773969</v>
      </c>
      <c r="I53" s="27">
        <f t="shared" si="5"/>
        <v>38794.4</v>
      </c>
      <c r="J53" s="27">
        <f t="shared" si="7"/>
        <v>38137.8</v>
      </c>
      <c r="K53" s="30">
        <f t="shared" si="8"/>
        <v>98.30748767863403</v>
      </c>
    </row>
    <row r="54" spans="1:11" ht="15" customHeight="1">
      <c r="A54" s="2">
        <v>2800</v>
      </c>
      <c r="B54" s="1" t="s">
        <v>31</v>
      </c>
      <c r="C54" s="8">
        <v>360.8</v>
      </c>
      <c r="D54" s="25">
        <v>331.7</v>
      </c>
      <c r="E54" s="30">
        <f t="shared" si="0"/>
        <v>91.93458980044345</v>
      </c>
      <c r="F54" s="2">
        <v>2</v>
      </c>
      <c r="G54" s="8">
        <v>2</v>
      </c>
      <c r="H54" s="30">
        <f t="shared" si="9"/>
        <v>100</v>
      </c>
      <c r="I54" s="27">
        <f t="shared" si="5"/>
        <v>362.8</v>
      </c>
      <c r="J54" s="27">
        <f t="shared" si="7"/>
        <v>333.7</v>
      </c>
      <c r="K54" s="30">
        <f t="shared" si="8"/>
        <v>91.97905181918412</v>
      </c>
    </row>
    <row r="55" spans="1:11" ht="29.25" customHeight="1">
      <c r="A55" s="2">
        <v>3110</v>
      </c>
      <c r="B55" s="1" t="s">
        <v>45</v>
      </c>
      <c r="C55" s="8"/>
      <c r="D55" s="25"/>
      <c r="E55" s="30"/>
      <c r="F55" s="8">
        <v>10074.3</v>
      </c>
      <c r="G55" s="8">
        <v>9614.8</v>
      </c>
      <c r="H55" s="30">
        <f t="shared" si="9"/>
        <v>95.43888905432635</v>
      </c>
      <c r="I55" s="27">
        <f t="shared" si="5"/>
        <v>10074.3</v>
      </c>
      <c r="J55" s="27">
        <f t="shared" si="7"/>
        <v>9614.8</v>
      </c>
      <c r="K55" s="30">
        <f t="shared" si="8"/>
        <v>95.43888905432635</v>
      </c>
    </row>
    <row r="56" spans="1:11" ht="26.25" customHeight="1">
      <c r="A56" s="2">
        <v>3122</v>
      </c>
      <c r="B56" s="1" t="s">
        <v>75</v>
      </c>
      <c r="C56" s="2"/>
      <c r="D56" s="25"/>
      <c r="E56" s="30"/>
      <c r="F56" s="8">
        <v>4294.3</v>
      </c>
      <c r="G56" s="8">
        <v>1059</v>
      </c>
      <c r="H56" s="30">
        <f t="shared" si="9"/>
        <v>24.66059660480171</v>
      </c>
      <c r="I56" s="27">
        <f t="shared" si="5"/>
        <v>4294.3</v>
      </c>
      <c r="J56" s="27">
        <f t="shared" si="7"/>
        <v>1059</v>
      </c>
      <c r="K56" s="30"/>
    </row>
    <row r="57" spans="1:11" ht="15" customHeight="1">
      <c r="A57" s="2">
        <v>3132</v>
      </c>
      <c r="B57" s="1" t="s">
        <v>76</v>
      </c>
      <c r="C57" s="8"/>
      <c r="D57" s="25"/>
      <c r="E57" s="30"/>
      <c r="F57" s="8">
        <v>19757.2</v>
      </c>
      <c r="G57" s="8">
        <v>18247.3</v>
      </c>
      <c r="H57" s="30">
        <f t="shared" si="9"/>
        <v>92.35772275423642</v>
      </c>
      <c r="I57" s="27">
        <f t="shared" si="5"/>
        <v>19757.2</v>
      </c>
      <c r="J57" s="27">
        <f t="shared" si="7"/>
        <v>18247.3</v>
      </c>
      <c r="K57" s="30">
        <f t="shared" si="8"/>
        <v>92.35772275423642</v>
      </c>
    </row>
    <row r="58" spans="1:11" ht="15" customHeight="1">
      <c r="A58" s="2">
        <v>3142</v>
      </c>
      <c r="B58" s="1" t="s">
        <v>47</v>
      </c>
      <c r="C58" s="2"/>
      <c r="D58" s="25"/>
      <c r="E58" s="30"/>
      <c r="F58" s="8">
        <v>16370.6</v>
      </c>
      <c r="G58" s="25">
        <v>16370.6</v>
      </c>
      <c r="H58" s="30">
        <f t="shared" si="9"/>
        <v>99.99999999999999</v>
      </c>
      <c r="I58" s="27">
        <f t="shared" si="5"/>
        <v>16370.6</v>
      </c>
      <c r="J58" s="27">
        <f t="shared" si="7"/>
        <v>16370.6</v>
      </c>
      <c r="K58" s="30">
        <f t="shared" si="8"/>
        <v>99.99999999999999</v>
      </c>
    </row>
    <row r="59" spans="1:11" ht="24.75" customHeight="1">
      <c r="A59" s="2">
        <v>3210</v>
      </c>
      <c r="B59" s="1" t="s">
        <v>99</v>
      </c>
      <c r="C59" s="2"/>
      <c r="D59" s="25"/>
      <c r="E59" s="30"/>
      <c r="F59" s="8">
        <v>1814.1</v>
      </c>
      <c r="G59" s="25">
        <v>1733.2</v>
      </c>
      <c r="H59" s="30">
        <f t="shared" si="9"/>
        <v>95.54048839645004</v>
      </c>
      <c r="I59" s="27">
        <f t="shared" si="5"/>
        <v>1814.1</v>
      </c>
      <c r="J59" s="27">
        <f t="shared" si="7"/>
        <v>1733.2</v>
      </c>
      <c r="K59" s="30">
        <f t="shared" si="8"/>
        <v>95.54048839645004</v>
      </c>
    </row>
    <row r="60" spans="1:11" ht="25.5" customHeight="1">
      <c r="A60" s="2">
        <v>3220</v>
      </c>
      <c r="B60" s="1" t="s">
        <v>72</v>
      </c>
      <c r="C60" s="2">
        <v>2165</v>
      </c>
      <c r="D60" s="25">
        <v>2165</v>
      </c>
      <c r="E60" s="30">
        <f aca="true" t="shared" si="10" ref="E60:E65">D60/C60%</f>
        <v>100</v>
      </c>
      <c r="F60" s="8">
        <v>736.2</v>
      </c>
      <c r="G60" s="8">
        <v>621.9</v>
      </c>
      <c r="H60" s="30">
        <f t="shared" si="9"/>
        <v>84.47432762836185</v>
      </c>
      <c r="I60" s="27">
        <f t="shared" si="5"/>
        <v>2901.2</v>
      </c>
      <c r="J60" s="27"/>
      <c r="K60" s="30">
        <f t="shared" si="8"/>
        <v>0</v>
      </c>
    </row>
    <row r="61" spans="1:11" ht="12.75">
      <c r="A61" s="2">
        <v>9000</v>
      </c>
      <c r="B61" s="2" t="s">
        <v>60</v>
      </c>
      <c r="C61" s="2">
        <v>30</v>
      </c>
      <c r="D61" s="39"/>
      <c r="E61" s="30">
        <f t="shared" si="10"/>
        <v>0</v>
      </c>
      <c r="F61" s="2"/>
      <c r="G61" s="8"/>
      <c r="H61" s="30"/>
      <c r="I61" s="27">
        <f t="shared" si="5"/>
        <v>30</v>
      </c>
      <c r="J61" s="27">
        <f t="shared" si="7"/>
        <v>0</v>
      </c>
      <c r="K61" s="30">
        <f t="shared" si="8"/>
        <v>0</v>
      </c>
    </row>
    <row r="62" spans="1:11" ht="12.75" hidden="1">
      <c r="A62" s="2"/>
      <c r="B62" s="10"/>
      <c r="C62" s="2"/>
      <c r="D62" s="2"/>
      <c r="E62" s="30" t="e">
        <f t="shared" si="10"/>
        <v>#DIV/0!</v>
      </c>
      <c r="F62" s="2"/>
      <c r="G62" s="2"/>
      <c r="H62" s="30" t="e">
        <f>G62/F62%</f>
        <v>#DIV/0!</v>
      </c>
      <c r="I62" s="2"/>
      <c r="J62" s="2"/>
      <c r="K62" s="30" t="e">
        <f t="shared" si="8"/>
        <v>#DIV/0!</v>
      </c>
    </row>
    <row r="63" spans="1:11" ht="12.75" hidden="1">
      <c r="A63" s="2"/>
      <c r="B63" s="2"/>
      <c r="C63" s="2"/>
      <c r="D63" s="2"/>
      <c r="E63" s="30" t="e">
        <f t="shared" si="10"/>
        <v>#DIV/0!</v>
      </c>
      <c r="F63" s="2"/>
      <c r="G63" s="2"/>
      <c r="H63" s="30" t="e">
        <f>G63/F63%</f>
        <v>#DIV/0!</v>
      </c>
      <c r="I63" s="2"/>
      <c r="J63" s="2"/>
      <c r="K63" s="30" t="e">
        <f t="shared" si="8"/>
        <v>#DIV/0!</v>
      </c>
    </row>
    <row r="64" spans="1:11" ht="12.75" hidden="1">
      <c r="A64" s="2"/>
      <c r="B64" s="2"/>
      <c r="C64" s="2"/>
      <c r="D64" s="2"/>
      <c r="E64" s="30" t="e">
        <f t="shared" si="10"/>
        <v>#DIV/0!</v>
      </c>
      <c r="F64" s="2"/>
      <c r="G64" s="2"/>
      <c r="H64" s="30" t="e">
        <f>G64/F64%</f>
        <v>#DIV/0!</v>
      </c>
      <c r="I64" s="2"/>
      <c r="J64" s="2"/>
      <c r="K64" s="30" t="e">
        <f t="shared" si="8"/>
        <v>#DIV/0!</v>
      </c>
    </row>
    <row r="65" spans="1:11" ht="25.5" customHeight="1">
      <c r="A65" s="15"/>
      <c r="B65" s="17" t="s">
        <v>46</v>
      </c>
      <c r="C65" s="18">
        <f>C9+C11+C12+C51+C52+C53+C54+C60+C61</f>
        <v>208687.79999999996</v>
      </c>
      <c r="D65" s="18">
        <f>D9+D11+D12+D51+D52+D53+D54+D60+D61</f>
        <v>202596.70000000004</v>
      </c>
      <c r="E65" s="30">
        <f t="shared" si="10"/>
        <v>97.08123809825015</v>
      </c>
      <c r="F65" s="18">
        <f>F9+F11+F12+F51+F52+F53+F54+F61+F55+F56+F57+F58+F59+F60</f>
        <v>60666.299999999996</v>
      </c>
      <c r="G65" s="18">
        <f>G9+G11+G12+G51+G52+G53+G54+G61+G55+G56+G57+G58+G59+G60</f>
        <v>54923.7</v>
      </c>
      <c r="H65" s="30">
        <f>G65/F65%</f>
        <v>90.53411861280479</v>
      </c>
      <c r="I65" s="52">
        <f>C65+F65</f>
        <v>269354.1</v>
      </c>
      <c r="J65" s="52">
        <f>D65+G65</f>
        <v>257520.40000000002</v>
      </c>
      <c r="K65" s="30">
        <f t="shared" si="8"/>
        <v>95.60663825054085</v>
      </c>
    </row>
    <row r="66" spans="2:11" ht="25.5" customHeight="1" hidden="1">
      <c r="B66" s="1" t="s">
        <v>20</v>
      </c>
      <c r="C66" s="2"/>
      <c r="D66" s="2"/>
      <c r="E66" s="9" t="e">
        <f>D66/C66*100</f>
        <v>#DIV/0!</v>
      </c>
      <c r="F66" s="2"/>
      <c r="G66" s="2"/>
      <c r="H66" s="2"/>
      <c r="I66" s="2"/>
      <c r="J66" s="2"/>
      <c r="K66" s="9" t="e">
        <f>J66/I66*100</f>
        <v>#DIV/0!</v>
      </c>
    </row>
    <row r="67" spans="2:11" ht="12.75" hidden="1">
      <c r="B67" s="7" t="s">
        <v>15</v>
      </c>
      <c r="C67" s="8">
        <f>C65+C66</f>
        <v>208687.79999999996</v>
      </c>
      <c r="D67" s="8">
        <f>D65+D66</f>
        <v>202596.70000000004</v>
      </c>
      <c r="E67" s="9">
        <f>D67/C67*100</f>
        <v>97.08123809825015</v>
      </c>
      <c r="F67" s="2"/>
      <c r="G67" s="2"/>
      <c r="H67" s="2"/>
      <c r="I67" s="8">
        <f>I65+I66</f>
        <v>269354.1</v>
      </c>
      <c r="J67" s="8">
        <f>J65+J66</f>
        <v>257520.40000000002</v>
      </c>
      <c r="K67" s="9">
        <f>J67/I67*100</f>
        <v>95.60663825054084</v>
      </c>
    </row>
    <row r="69" spans="2:8" ht="12.75">
      <c r="B69" s="20"/>
      <c r="C69" s="20"/>
      <c r="D69" s="20"/>
      <c r="E69" s="20"/>
      <c r="F69" s="20"/>
      <c r="G69" s="20"/>
      <c r="H69" s="20"/>
    </row>
  </sheetData>
  <sheetProtection/>
  <mergeCells count="3">
    <mergeCell ref="B7:B8"/>
    <mergeCell ref="A7:A8"/>
    <mergeCell ref="A5:K5"/>
  </mergeCells>
  <printOptions/>
  <pageMargins left="0.81" right="0.51" top="0.8" bottom="0.3937007874015748" header="0.67" footer="0.39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2019-01-18T13:47:18Z</cp:lastPrinted>
  <dcterms:created xsi:type="dcterms:W3CDTF">1996-10-08T23:32:33Z</dcterms:created>
  <dcterms:modified xsi:type="dcterms:W3CDTF">2019-02-08T06:49:50Z</dcterms:modified>
  <cp:category/>
  <cp:version/>
  <cp:contentType/>
  <cp:contentStatus/>
</cp:coreProperties>
</file>